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396" yWindow="-12" windowWidth="6408" windowHeight="12096"/>
  </bookViews>
  <sheets>
    <sheet name="Raw data" sheetId="1" r:id="rId1"/>
    <sheet name="Field and method blanks" sheetId="2" r:id="rId2"/>
  </sheets>
  <calcPr calcId="125725"/>
</workbook>
</file>

<file path=xl/calcChain.xml><?xml version="1.0" encoding="utf-8"?>
<calcChain xmlns="http://schemas.openxmlformats.org/spreadsheetml/2006/main">
  <c r="H90" i="1"/>
  <c r="AJ92"/>
  <c r="AK92"/>
  <c r="AL92"/>
  <c r="AM92"/>
  <c r="AI92"/>
  <c r="AJ91"/>
  <c r="AK91"/>
  <c r="AL91"/>
  <c r="AM91"/>
  <c r="AI91"/>
  <c r="AJ90"/>
  <c r="AK90"/>
  <c r="AL90"/>
  <c r="AM90"/>
  <c r="AI90"/>
  <c r="AM88"/>
  <c r="AM4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3"/>
  <c r="AH92"/>
  <c r="AH91"/>
  <c r="AH90"/>
  <c r="Z92"/>
  <c r="AA92"/>
  <c r="AB92"/>
  <c r="AC92"/>
  <c r="AD92"/>
  <c r="AE92"/>
  <c r="AF92"/>
  <c r="Y92"/>
  <c r="Z91"/>
  <c r="AA91"/>
  <c r="AB91"/>
  <c r="AC91"/>
  <c r="AD91"/>
  <c r="AE91"/>
  <c r="AF91"/>
  <c r="Y91"/>
  <c r="Z90"/>
  <c r="AA90"/>
  <c r="AB90"/>
  <c r="AC90"/>
  <c r="AD90"/>
  <c r="AE90"/>
  <c r="AF90"/>
  <c r="Y90"/>
  <c r="AG4"/>
  <c r="AG5"/>
  <c r="AG6"/>
  <c r="AG7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G61"/>
  <c r="AG62"/>
  <c r="AG63"/>
  <c r="AG64"/>
  <c r="AG65"/>
  <c r="AG66"/>
  <c r="AG67"/>
  <c r="AG68"/>
  <c r="AG69"/>
  <c r="AG70"/>
  <c r="AG71"/>
  <c r="AG72"/>
  <c r="AG73"/>
  <c r="AG74"/>
  <c r="AG75"/>
  <c r="AG76"/>
  <c r="AG77"/>
  <c r="AG78"/>
  <c r="AG79"/>
  <c r="AG80"/>
  <c r="AG81"/>
  <c r="AG82"/>
  <c r="AG83"/>
  <c r="AG84"/>
  <c r="AG85"/>
  <c r="AG86"/>
  <c r="AG87"/>
  <c r="AG88"/>
  <c r="AG3"/>
  <c r="U92"/>
  <c r="V92"/>
  <c r="W92"/>
  <c r="T92"/>
  <c r="U91"/>
  <c r="V91"/>
  <c r="W91"/>
  <c r="T91"/>
  <c r="U90"/>
  <c r="V90"/>
  <c r="W90"/>
  <c r="T90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3"/>
  <c r="Q92"/>
  <c r="R92"/>
  <c r="P92"/>
  <c r="Q91"/>
  <c r="R91"/>
  <c r="P91"/>
  <c r="Q90"/>
  <c r="R90"/>
  <c r="P90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3"/>
  <c r="S92" s="1"/>
  <c r="I92"/>
  <c r="J92"/>
  <c r="K92"/>
  <c r="L92"/>
  <c r="M92"/>
  <c r="N92"/>
  <c r="H92"/>
  <c r="I91"/>
  <c r="J91"/>
  <c r="K91"/>
  <c r="L91"/>
  <c r="M91"/>
  <c r="N91"/>
  <c r="H91"/>
  <c r="I90"/>
  <c r="J90"/>
  <c r="K90"/>
  <c r="L90"/>
  <c r="M90"/>
  <c r="N90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3"/>
  <c r="O91" l="1"/>
  <c r="X90"/>
  <c r="X91"/>
  <c r="AG92"/>
  <c r="S90"/>
  <c r="S91"/>
  <c r="X92"/>
  <c r="AG91"/>
  <c r="AG90"/>
  <c r="O90"/>
  <c r="O92"/>
  <c r="C25" i="2" l="1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B25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B24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B23"/>
</calcChain>
</file>

<file path=xl/sharedStrings.xml><?xml version="1.0" encoding="utf-8"?>
<sst xmlns="http://schemas.openxmlformats.org/spreadsheetml/2006/main" count="473" uniqueCount="355">
  <si>
    <t>Country</t>
  </si>
  <si>
    <t>EMEP sites</t>
  </si>
  <si>
    <t>Starion name</t>
  </si>
  <si>
    <t>Latitude</t>
  </si>
  <si>
    <t>Longitude</t>
  </si>
  <si>
    <t>Sample start</t>
  </si>
  <si>
    <t>Sample end</t>
  </si>
  <si>
    <t>Austria</t>
  </si>
  <si>
    <t>x</t>
  </si>
  <si>
    <t>Illmitz</t>
  </si>
  <si>
    <t>N 47°46</t>
  </si>
  <si>
    <t>E 16°46</t>
  </si>
  <si>
    <t>Vorhegg</t>
  </si>
  <si>
    <t>N 46°40</t>
  </si>
  <si>
    <t>E 12°58</t>
  </si>
  <si>
    <t>Belgium</t>
  </si>
  <si>
    <t>Koksijde</t>
  </si>
  <si>
    <t>N 51°07</t>
  </si>
  <si>
    <t>E 02°29</t>
  </si>
  <si>
    <t>Bulgaria</t>
  </si>
  <si>
    <t>Moussala</t>
  </si>
  <si>
    <t>N 42°11</t>
  </si>
  <si>
    <t>E 23°35</t>
  </si>
  <si>
    <t>Croatia</t>
  </si>
  <si>
    <t>Zavizan</t>
  </si>
  <si>
    <t>N 44°49</t>
  </si>
  <si>
    <t>E 14°59</t>
  </si>
  <si>
    <t>Cyprus</t>
  </si>
  <si>
    <t>Ayia Marina</t>
  </si>
  <si>
    <t>N 33°02</t>
  </si>
  <si>
    <t>E 33°03</t>
  </si>
  <si>
    <t>Czech Rep</t>
  </si>
  <si>
    <t>N 49°35</t>
  </si>
  <si>
    <t>E 15°05</t>
  </si>
  <si>
    <t>Svratouch</t>
  </si>
  <si>
    <t>N 49°44</t>
  </si>
  <si>
    <t>E 16°02</t>
  </si>
  <si>
    <t xml:space="preserve">Denmark </t>
  </si>
  <si>
    <t>Tange</t>
  </si>
  <si>
    <t>N 56°21</t>
  </si>
  <si>
    <t>E 09°36</t>
  </si>
  <si>
    <t>Keldsnor</t>
  </si>
  <si>
    <t>N 54°44</t>
  </si>
  <si>
    <t>E 10°44</t>
  </si>
  <si>
    <t>Anholt</t>
  </si>
  <si>
    <t>N 56°43</t>
  </si>
  <si>
    <t>E 11°31</t>
  </si>
  <si>
    <t>N 55°41</t>
  </si>
  <si>
    <t>E 12°08</t>
  </si>
  <si>
    <t>Estonia</t>
  </si>
  <si>
    <t>Laheema</t>
  </si>
  <si>
    <t>N 59°30</t>
  </si>
  <si>
    <t>E 25°54</t>
  </si>
  <si>
    <t>Färoe Islands</t>
  </si>
  <si>
    <t>Norðuri á Fossum</t>
  </si>
  <si>
    <t>N 62°11</t>
  </si>
  <si>
    <t>W 07°12</t>
  </si>
  <si>
    <t>Finland</t>
  </si>
  <si>
    <t xml:space="preserve">Pallas </t>
  </si>
  <si>
    <t>N 67°58</t>
  </si>
  <si>
    <t>E 24°07</t>
  </si>
  <si>
    <t>Ähtari</t>
  </si>
  <si>
    <t>N 62°33</t>
  </si>
  <si>
    <t>E 24°13</t>
  </si>
  <si>
    <t>Utö</t>
  </si>
  <si>
    <t>N 59°47</t>
  </si>
  <si>
    <t>E 21°23</t>
  </si>
  <si>
    <t>N 60°31</t>
  </si>
  <si>
    <t>E 27°41</t>
  </si>
  <si>
    <t>Oulanka</t>
  </si>
  <si>
    <t>N 66°19</t>
  </si>
  <si>
    <t>E 29°24</t>
  </si>
  <si>
    <t>N 65°00</t>
  </si>
  <si>
    <t>E 24°41</t>
  </si>
  <si>
    <t>France</t>
  </si>
  <si>
    <t>Donon</t>
  </si>
  <si>
    <t>N 48°30</t>
  </si>
  <si>
    <t>E 07°08</t>
  </si>
  <si>
    <t>Peyrusse Vieille</t>
  </si>
  <si>
    <t>N 47°37</t>
  </si>
  <si>
    <t>E 00°11</t>
  </si>
  <si>
    <t>La Tardiere</t>
  </si>
  <si>
    <t>N 46°39</t>
  </si>
  <si>
    <t>W 00°45</t>
  </si>
  <si>
    <t>Le Casset</t>
  </si>
  <si>
    <t>N 45°00</t>
  </si>
  <si>
    <t>E 06°28</t>
  </si>
  <si>
    <t>Porspoder</t>
  </si>
  <si>
    <t>N 48°31</t>
  </si>
  <si>
    <t>E 04°45</t>
  </si>
  <si>
    <t>Germany</t>
  </si>
  <si>
    <t>Westerland</t>
  </si>
  <si>
    <t>N 54°56</t>
  </si>
  <si>
    <t>E 08°19</t>
  </si>
  <si>
    <t>Schmücke</t>
  </si>
  <si>
    <t>N 50°39</t>
  </si>
  <si>
    <t>E 10°46</t>
  </si>
  <si>
    <t>Zingst</t>
  </si>
  <si>
    <t>N54°26</t>
  </si>
  <si>
    <t>E 12°44</t>
  </si>
  <si>
    <t>Schauinsland</t>
  </si>
  <si>
    <t>N 47°54</t>
  </si>
  <si>
    <t>E 07°54</t>
  </si>
  <si>
    <t>Neuglobsow</t>
  </si>
  <si>
    <t>N 53°09</t>
  </si>
  <si>
    <t>E 13°02</t>
  </si>
  <si>
    <t>Greece</t>
  </si>
  <si>
    <t>Aliartos</t>
  </si>
  <si>
    <t>N 38°22</t>
  </si>
  <si>
    <t>E 23°05</t>
  </si>
  <si>
    <t>Greenland</t>
  </si>
  <si>
    <t>N 64°11</t>
  </si>
  <si>
    <t>W 51°44</t>
  </si>
  <si>
    <t>Summit</t>
  </si>
  <si>
    <t>N 72°52</t>
  </si>
  <si>
    <t>W 38°46</t>
  </si>
  <si>
    <t>Hungary</t>
  </si>
  <si>
    <t>K-puszta</t>
  </si>
  <si>
    <t>N 46°58</t>
  </si>
  <si>
    <t>E 19°35</t>
  </si>
  <si>
    <t>Iceland</t>
  </si>
  <si>
    <t>N 63°27</t>
  </si>
  <si>
    <t>W 20°15</t>
  </si>
  <si>
    <t>Ireland</t>
  </si>
  <si>
    <t>Mace Head</t>
  </si>
  <si>
    <t>N 53°20</t>
  </si>
  <si>
    <t>W 09°54</t>
  </si>
  <si>
    <t>Malin Head</t>
  </si>
  <si>
    <t>N 55°22</t>
  </si>
  <si>
    <t>W 07°20</t>
  </si>
  <si>
    <t>Carnsore Point</t>
  </si>
  <si>
    <t>N 52°11</t>
  </si>
  <si>
    <t>W 06°22</t>
  </si>
  <si>
    <t>Italy</t>
  </si>
  <si>
    <t>Ispra</t>
  </si>
  <si>
    <t>N 45°48</t>
  </si>
  <si>
    <t>E 08°38</t>
  </si>
  <si>
    <t>Montelibretti</t>
  </si>
  <si>
    <t>N 42°06</t>
  </si>
  <si>
    <t>E 12°38</t>
  </si>
  <si>
    <t>Longobucco</t>
  </si>
  <si>
    <t>N 39°39</t>
  </si>
  <si>
    <t>E 16°61</t>
  </si>
  <si>
    <t>San Lucido</t>
  </si>
  <si>
    <t>N 39°19</t>
  </si>
  <si>
    <t>Kazakhstan</t>
  </si>
  <si>
    <t>Borovoye</t>
  </si>
  <si>
    <t>N 44°08</t>
  </si>
  <si>
    <t>E 75°51</t>
  </si>
  <si>
    <t>Latvia</t>
  </si>
  <si>
    <t>Rucava</t>
  </si>
  <si>
    <t>N 56°13</t>
  </si>
  <si>
    <t>E 21°13</t>
  </si>
  <si>
    <t>Zoseni</t>
  </si>
  <si>
    <t>N 57°08</t>
  </si>
  <si>
    <t>E 25°55</t>
  </si>
  <si>
    <t>Lithuania</t>
  </si>
  <si>
    <t>Preila</t>
  </si>
  <si>
    <t>N 55°21</t>
  </si>
  <si>
    <t>E 21°04</t>
  </si>
  <si>
    <t>Rugsteliskis</t>
  </si>
  <si>
    <t>N 55°26</t>
  </si>
  <si>
    <t>E 26°04</t>
  </si>
  <si>
    <t>Malta</t>
  </si>
  <si>
    <t>Giordan lighthouse</t>
  </si>
  <si>
    <t>N 36°06</t>
  </si>
  <si>
    <t>E 14°12</t>
  </si>
  <si>
    <t>Moldova</t>
  </si>
  <si>
    <t>Leovo</t>
  </si>
  <si>
    <t>N 46°30</t>
  </si>
  <si>
    <t>E 28°16</t>
  </si>
  <si>
    <t>Netherlands</t>
  </si>
  <si>
    <t>Kollumerwaard</t>
  </si>
  <si>
    <t>E 06°17</t>
  </si>
  <si>
    <t>Vredepeel</t>
  </si>
  <si>
    <t>N 51°32</t>
  </si>
  <si>
    <t>E 05°51</t>
  </si>
  <si>
    <t>Norway</t>
  </si>
  <si>
    <t>Birkenes</t>
  </si>
  <si>
    <t>N 58°23</t>
  </si>
  <si>
    <t>E 08°15</t>
  </si>
  <si>
    <t>Tustervatn</t>
  </si>
  <si>
    <t>N 65°50</t>
  </si>
  <si>
    <t>E 13°55</t>
  </si>
  <si>
    <t>Kårvatn</t>
  </si>
  <si>
    <t>N 62°47</t>
  </si>
  <si>
    <t>E 08°53</t>
  </si>
  <si>
    <t>Spitsbergen</t>
  </si>
  <si>
    <t>N 78°54</t>
  </si>
  <si>
    <t>E 11°53</t>
  </si>
  <si>
    <t>Hurdal</t>
  </si>
  <si>
    <t>N 60°22</t>
  </si>
  <si>
    <t>E 11°04</t>
  </si>
  <si>
    <t>Karasjok</t>
  </si>
  <si>
    <t>N 69°28</t>
  </si>
  <si>
    <t>E 25°13</t>
  </si>
  <si>
    <t>Poland</t>
  </si>
  <si>
    <t>Diabla Gora</t>
  </si>
  <si>
    <t>N 54°09</t>
  </si>
  <si>
    <t>E 22°04</t>
  </si>
  <si>
    <t>Jarczew</t>
  </si>
  <si>
    <t>N 51°19</t>
  </si>
  <si>
    <t>E 21°59</t>
  </si>
  <si>
    <t>Sniezka</t>
  </si>
  <si>
    <t>N 50°44</t>
  </si>
  <si>
    <t>E 15°44</t>
  </si>
  <si>
    <t>Leba</t>
  </si>
  <si>
    <t>N 54°45</t>
  </si>
  <si>
    <t>E 17°32</t>
  </si>
  <si>
    <t>Portugal</t>
  </si>
  <si>
    <t>Bragança</t>
  </si>
  <si>
    <t>N 41°49</t>
  </si>
  <si>
    <t>W 06°46</t>
  </si>
  <si>
    <t>Monte Velho</t>
  </si>
  <si>
    <t>N 38°05</t>
  </si>
  <si>
    <t>W 08°48</t>
  </si>
  <si>
    <t>Slovakia</t>
  </si>
  <si>
    <t>Chopok</t>
  </si>
  <si>
    <t>N 48°56</t>
  </si>
  <si>
    <t>Starina</t>
  </si>
  <si>
    <t>N 49°03</t>
  </si>
  <si>
    <t>E 22°16</t>
  </si>
  <si>
    <t>Slovenia</t>
  </si>
  <si>
    <t>Iskrba</t>
  </si>
  <si>
    <t>N 45°34</t>
  </si>
  <si>
    <t>E 14°52</t>
  </si>
  <si>
    <t>Spain</t>
  </si>
  <si>
    <t>Víznar</t>
  </si>
  <si>
    <t>N 37°14</t>
  </si>
  <si>
    <t>W 03°32</t>
  </si>
  <si>
    <t>Niembro</t>
  </si>
  <si>
    <t>N 43°27</t>
  </si>
  <si>
    <t>W 04°51</t>
  </si>
  <si>
    <t>Els Torms</t>
  </si>
  <si>
    <t>N 41°24</t>
  </si>
  <si>
    <t>E 00°43</t>
  </si>
  <si>
    <t>Risco Llamo</t>
  </si>
  <si>
    <t>N 39°31</t>
  </si>
  <si>
    <t>W 04°21</t>
  </si>
  <si>
    <t>Sweden</t>
  </si>
  <si>
    <t>N 57°24</t>
  </si>
  <si>
    <t>E 11°55</t>
  </si>
  <si>
    <t>Aspvreten</t>
  </si>
  <si>
    <t>N 58°48</t>
  </si>
  <si>
    <t>E 17°23</t>
  </si>
  <si>
    <t>Vavihill</t>
  </si>
  <si>
    <t>N 56°01</t>
  </si>
  <si>
    <t>E 13°09</t>
  </si>
  <si>
    <t>Bredkälen</t>
  </si>
  <si>
    <t>N 63°51</t>
  </si>
  <si>
    <t>E 15°20</t>
  </si>
  <si>
    <t>Hoburg</t>
  </si>
  <si>
    <t>N 56°55</t>
  </si>
  <si>
    <t>E 18°09</t>
  </si>
  <si>
    <t>Abisko</t>
  </si>
  <si>
    <t>N 68°21</t>
  </si>
  <si>
    <t>E 18°49</t>
  </si>
  <si>
    <t>Vindeln</t>
  </si>
  <si>
    <t>N 64°15</t>
  </si>
  <si>
    <t>E 19°46</t>
  </si>
  <si>
    <t>Switzerland</t>
  </si>
  <si>
    <t>Jungfraujoch</t>
  </si>
  <si>
    <t>N 46°33</t>
  </si>
  <si>
    <t>E 07°59</t>
  </si>
  <si>
    <t>Payerne</t>
  </si>
  <si>
    <t>N 46°48</t>
  </si>
  <si>
    <t>E 06°57</t>
  </si>
  <si>
    <t>Ukraine</t>
  </si>
  <si>
    <t>Zmeiny Island</t>
  </si>
  <si>
    <t>N 45°15</t>
  </si>
  <si>
    <t>E 30°12</t>
  </si>
  <si>
    <t>United Kingdom</t>
  </si>
  <si>
    <t>Harwell</t>
  </si>
  <si>
    <t>N 51°34</t>
  </si>
  <si>
    <t>W 01°19</t>
  </si>
  <si>
    <t>Auchencorth Moss</t>
  </si>
  <si>
    <t>N 55°80</t>
  </si>
  <si>
    <t>W 03°20</t>
  </si>
  <si>
    <t>Lough Navar</t>
  </si>
  <si>
    <t>N 54°26</t>
  </si>
  <si>
    <t>W 07°54</t>
  </si>
  <si>
    <t>Yarner Wood</t>
  </si>
  <si>
    <t>N 50°36</t>
  </si>
  <si>
    <t>W 03°43</t>
  </si>
  <si>
    <t xml:space="preserve">High Muffles </t>
  </si>
  <si>
    <t>N 54°20</t>
  </si>
  <si>
    <t>W 00°48</t>
  </si>
  <si>
    <t>Strath Vaich Dam</t>
  </si>
  <si>
    <t>N 57°44</t>
  </si>
  <si>
    <t>W 04°46</t>
  </si>
  <si>
    <t>Feltblank Storhofdi</t>
  </si>
  <si>
    <t>Fluorene</t>
  </si>
  <si>
    <t>Phenanthrene</t>
  </si>
  <si>
    <t>Anthracene</t>
  </si>
  <si>
    <t>Fluoranthene</t>
  </si>
  <si>
    <t>Pyrene</t>
  </si>
  <si>
    <t>Benzo[a]pyrene</t>
  </si>
  <si>
    <t>Benz[a]anthracene</t>
  </si>
  <si>
    <t>Chrysene</t>
  </si>
  <si>
    <t>PCB-28</t>
  </si>
  <si>
    <t>PCB-52</t>
  </si>
  <si>
    <t>PCB-101</t>
  </si>
  <si>
    <t>PCB-118</t>
  </si>
  <si>
    <t>PCB-138</t>
  </si>
  <si>
    <t>PCB-153</t>
  </si>
  <si>
    <t>PCB-180</t>
  </si>
  <si>
    <t>HCB</t>
  </si>
  <si>
    <t>p,p'-DDE</t>
  </si>
  <si>
    <t>p,p'-DDD</t>
  </si>
  <si>
    <t>o,p'-DDT</t>
  </si>
  <si>
    <t>p,p'-DDT</t>
  </si>
  <si>
    <t xml:space="preserve">Methodblank </t>
  </si>
  <si>
    <t>Field blank Birkenes</t>
  </si>
  <si>
    <t>Field blank Aspvreten</t>
  </si>
  <si>
    <t>Field blank Pallas</t>
  </si>
  <si>
    <t>Field blank Råö</t>
  </si>
  <si>
    <t>Field blank Spitsbergen</t>
  </si>
  <si>
    <t>Median</t>
  </si>
  <si>
    <t>a-HCH</t>
  </si>
  <si>
    <t>b-HCH</t>
  </si>
  <si>
    <t>g-HCH</t>
  </si>
  <si>
    <t>trans-Chlordane</t>
  </si>
  <si>
    <t>cis-Chlordane</t>
  </si>
  <si>
    <t>trans-Nonachlor</t>
  </si>
  <si>
    <t>cis-Nonachlor</t>
  </si>
  <si>
    <r>
      <t>Ko</t>
    </r>
    <r>
      <rPr>
        <b/>
        <sz val="10"/>
        <rFont val="Calibri"/>
        <family val="2"/>
      </rPr>
      <t>š</t>
    </r>
    <r>
      <rPr>
        <b/>
        <sz val="10"/>
        <rFont val="Calibri"/>
        <family val="2"/>
        <scheme val="minor"/>
      </rPr>
      <t>etice</t>
    </r>
  </si>
  <si>
    <t xml:space="preserve">Virolahti </t>
  </si>
  <si>
    <t xml:space="preserve">Hailuoto </t>
  </si>
  <si>
    <t xml:space="preserve">Nuuk </t>
  </si>
  <si>
    <t>Stórhöfdi</t>
  </si>
  <si>
    <t>Råö</t>
  </si>
  <si>
    <t xml:space="preserve">Lille Valby </t>
  </si>
  <si>
    <t>1/2 MDL</t>
  </si>
  <si>
    <t>Average</t>
  </si>
  <si>
    <t>Std.dev.</t>
  </si>
  <si>
    <t>-</t>
  </si>
  <si>
    <t>Bold: 1/2 IDL</t>
  </si>
  <si>
    <r>
      <rPr>
        <sz val="10"/>
        <color theme="1"/>
        <rFont val="Symbol"/>
        <family val="1"/>
        <charset val="2"/>
      </rPr>
      <t>S</t>
    </r>
    <r>
      <rPr>
        <vertAlign val="subscript"/>
        <sz val="10"/>
        <color theme="1"/>
        <rFont val="Calibri"/>
        <family val="2"/>
        <scheme val="minor"/>
      </rPr>
      <t>7</t>
    </r>
    <r>
      <rPr>
        <sz val="10"/>
        <color theme="1"/>
        <rFont val="Calibri"/>
        <family val="2"/>
        <scheme val="minor"/>
      </rPr>
      <t>PCB</t>
    </r>
  </si>
  <si>
    <r>
      <rPr>
        <sz val="10"/>
        <rFont val="Symbol"/>
        <family val="1"/>
        <charset val="2"/>
      </rPr>
      <t>S</t>
    </r>
    <r>
      <rPr>
        <sz val="10"/>
        <rFont val="Calibri"/>
        <family val="2"/>
        <scheme val="minor"/>
      </rPr>
      <t>a, b, g-HCHs</t>
    </r>
  </si>
  <si>
    <r>
      <rPr>
        <sz val="10"/>
        <color theme="1"/>
        <rFont val="Symbol"/>
        <family val="1"/>
        <charset val="2"/>
      </rPr>
      <t>S</t>
    </r>
    <r>
      <rPr>
        <vertAlign val="subscript"/>
        <sz val="10"/>
        <color theme="1"/>
        <rFont val="Calibri"/>
        <family val="2"/>
        <scheme val="minor"/>
      </rPr>
      <t>4</t>
    </r>
    <r>
      <rPr>
        <sz val="10"/>
        <color theme="1"/>
        <rFont val="Calibri"/>
        <family val="2"/>
        <scheme val="minor"/>
      </rPr>
      <t>DDTs</t>
    </r>
  </si>
  <si>
    <r>
      <rPr>
        <sz val="10"/>
        <color theme="1"/>
        <rFont val="Symbol"/>
        <family val="1"/>
        <charset val="2"/>
      </rPr>
      <t>S</t>
    </r>
    <r>
      <rPr>
        <vertAlign val="subscript"/>
        <sz val="10"/>
        <color theme="1"/>
        <rFont val="Calibri"/>
        <family val="2"/>
        <scheme val="minor"/>
      </rPr>
      <t>8</t>
    </r>
    <r>
      <rPr>
        <sz val="10"/>
        <color theme="1"/>
        <rFont val="Calibri"/>
        <family val="2"/>
        <scheme val="minor"/>
      </rPr>
      <t>PAH</t>
    </r>
  </si>
  <si>
    <r>
      <rPr>
        <sz val="10"/>
        <color theme="1"/>
        <rFont val="Symbol"/>
        <family val="1"/>
        <charset val="2"/>
      </rPr>
      <t>S</t>
    </r>
    <r>
      <rPr>
        <vertAlign val="subscript"/>
        <sz val="10"/>
        <color theme="1"/>
        <rFont val="Calibri"/>
        <family val="2"/>
        <scheme val="minor"/>
      </rPr>
      <t>4</t>
    </r>
    <r>
      <rPr>
        <sz val="10"/>
        <color theme="1"/>
        <rFont val="Calibri"/>
        <family val="2"/>
        <scheme val="minor"/>
      </rPr>
      <t>chlordanes</t>
    </r>
  </si>
  <si>
    <t>Std.dev</t>
  </si>
  <si>
    <t>MDL</t>
  </si>
  <si>
    <t>Bold: average of two PAS</t>
  </si>
  <si>
    <r>
      <t>Field blank Ko</t>
    </r>
    <r>
      <rPr>
        <sz val="11"/>
        <color theme="1"/>
        <rFont val="Calibri"/>
        <family val="2"/>
      </rPr>
      <t>š</t>
    </r>
    <r>
      <rPr>
        <sz val="11"/>
        <color theme="1"/>
        <rFont val="Calibri"/>
        <family val="2"/>
        <scheme val="minor"/>
      </rPr>
      <t>etice</t>
    </r>
  </si>
  <si>
    <r>
      <rPr>
        <sz val="11"/>
        <color theme="1"/>
        <rFont val="Calibri"/>
        <family val="2"/>
      </rPr>
      <t>α</t>
    </r>
    <r>
      <rPr>
        <sz val="9"/>
        <color theme="1"/>
        <rFont val="Calibri"/>
        <family val="2"/>
      </rPr>
      <t>-</t>
    </r>
    <r>
      <rPr>
        <sz val="11"/>
        <color theme="1"/>
        <rFont val="Calibri"/>
        <family val="2"/>
        <scheme val="minor"/>
      </rPr>
      <t>HCH</t>
    </r>
  </si>
  <si>
    <r>
      <rPr>
        <sz val="11"/>
        <rFont val="Calibri"/>
        <family val="2"/>
      </rPr>
      <t>β-</t>
    </r>
    <r>
      <rPr>
        <sz val="11"/>
        <rFont val="Calibri"/>
        <family val="2"/>
        <scheme val="minor"/>
      </rPr>
      <t>HCH</t>
    </r>
  </si>
  <si>
    <r>
      <rPr>
        <sz val="11"/>
        <rFont val="Calibri"/>
        <family val="2"/>
      </rPr>
      <t>γ-</t>
    </r>
    <r>
      <rPr>
        <sz val="11"/>
        <rFont val="Calibri"/>
        <family val="2"/>
        <scheme val="minor"/>
      </rPr>
      <t>HCH</t>
    </r>
  </si>
  <si>
    <r>
      <t>trans</t>
    </r>
    <r>
      <rPr>
        <sz val="11"/>
        <color theme="1"/>
        <rFont val="Calibri"/>
        <family val="2"/>
        <scheme val="minor"/>
      </rPr>
      <t>-Chlordane</t>
    </r>
  </si>
  <si>
    <r>
      <t>cis</t>
    </r>
    <r>
      <rPr>
        <sz val="11"/>
        <rFont val="Calibri"/>
        <family val="2"/>
        <scheme val="minor"/>
      </rPr>
      <t>-Chlordane</t>
    </r>
  </si>
  <si>
    <r>
      <t>trans</t>
    </r>
    <r>
      <rPr>
        <sz val="11"/>
        <rFont val="Calibri"/>
        <family val="2"/>
        <scheme val="minor"/>
      </rPr>
      <t>-Nonachlor</t>
    </r>
  </si>
  <si>
    <r>
      <t>cis</t>
    </r>
    <r>
      <rPr>
        <sz val="11"/>
        <rFont val="Calibri"/>
        <family val="2"/>
        <scheme val="minor"/>
      </rPr>
      <t>-Nonachlor</t>
    </r>
  </si>
  <si>
    <t>Italics: NO ione ratio (possible caused by an interference, induced by the low levels in field and method blanks)</t>
  </si>
  <si>
    <t>Ion ratio: NO (possible interference)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</si>
</sst>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dd/mm/yy;@"/>
    <numFmt numFmtId="166" formatCode="0.00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</font>
    <font>
      <b/>
      <i/>
      <sz val="10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Symbol"/>
      <family val="1"/>
      <charset val="2"/>
    </font>
    <font>
      <vertAlign val="subscript"/>
      <sz val="10"/>
      <color theme="1"/>
      <name val="Calibri"/>
      <family val="2"/>
      <scheme val="minor"/>
    </font>
    <font>
      <sz val="10"/>
      <name val="Symbol"/>
      <family val="1"/>
      <charset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9"/>
      <color theme="1"/>
      <name val="Calibri"/>
      <family val="2"/>
    </font>
    <font>
      <sz val="11"/>
      <name val="Calibri"/>
      <family val="2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2D05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92D05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/>
    </xf>
    <xf numFmtId="0" fontId="2" fillId="0" borderId="0" xfId="0" applyFont="1" applyFill="1"/>
    <xf numFmtId="2" fontId="3" fillId="0" borderId="5" xfId="0" applyNumberFormat="1" applyFont="1" applyFill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2" fillId="0" borderId="5" xfId="0" applyNumberFormat="1" applyFont="1" applyFill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165" fontId="2" fillId="0" borderId="0" xfId="0" applyNumberFormat="1" applyFont="1" applyAlignment="1">
      <alignment horizontal="center"/>
    </xf>
    <xf numFmtId="165" fontId="2" fillId="0" borderId="0" xfId="0" applyNumberFormat="1" applyFont="1" applyFill="1" applyAlignment="1">
      <alignment horizontal="center"/>
    </xf>
    <xf numFmtId="165" fontId="2" fillId="0" borderId="7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3" fillId="0" borderId="0" xfId="0" applyNumberFormat="1" applyFont="1" applyFill="1" applyAlignment="1">
      <alignment horizontal="center"/>
    </xf>
    <xf numFmtId="4" fontId="3" fillId="0" borderId="0" xfId="0" applyNumberFormat="1" applyFont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2" fillId="0" borderId="5" xfId="0" applyFont="1" applyBorder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2" fontId="2" fillId="0" borderId="0" xfId="0" applyNumberFormat="1" applyFont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2" fontId="8" fillId="0" borderId="7" xfId="0" applyNumberFormat="1" applyFont="1" applyFill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166" fontId="8" fillId="0" borderId="0" xfId="0" applyNumberFormat="1" applyFont="1" applyAlignment="1">
      <alignment horizontal="center"/>
    </xf>
    <xf numFmtId="166" fontId="8" fillId="0" borderId="0" xfId="0" applyNumberFormat="1" applyFont="1" applyFill="1" applyAlignment="1">
      <alignment horizontal="center"/>
    </xf>
    <xf numFmtId="166" fontId="8" fillId="0" borderId="7" xfId="0" applyNumberFormat="1" applyFont="1" applyFill="1" applyBorder="1" applyAlignment="1">
      <alignment horizontal="center"/>
    </xf>
    <xf numFmtId="166" fontId="2" fillId="2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/>
    </xf>
    <xf numFmtId="2" fontId="3" fillId="0" borderId="7" xfId="0" applyNumberFormat="1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Fill="1" applyBorder="1" applyAlignment="1">
      <alignment horizontal="left"/>
    </xf>
    <xf numFmtId="166" fontId="1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66" fontId="1" fillId="0" borderId="0" xfId="0" applyNumberFormat="1" applyFont="1" applyFill="1" applyAlignment="1">
      <alignment horizontal="center"/>
    </xf>
    <xf numFmtId="0" fontId="11" fillId="0" borderId="0" xfId="0" applyFont="1"/>
    <xf numFmtId="164" fontId="1" fillId="0" borderId="0" xfId="0" applyNumberFormat="1" applyFont="1" applyFill="1" applyAlignment="1">
      <alignment horizontal="center"/>
    </xf>
    <xf numFmtId="166" fontId="9" fillId="0" borderId="0" xfId="0" applyNumberFormat="1" applyFont="1" applyFill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2" borderId="0" xfId="0" applyFill="1"/>
    <xf numFmtId="166" fontId="0" fillId="0" borderId="0" xfId="0" applyNumberFormat="1" applyFont="1" applyAlignment="1">
      <alignment horizontal="center"/>
    </xf>
    <xf numFmtId="166" fontId="0" fillId="0" borderId="0" xfId="0" applyNumberFormat="1" applyFont="1" applyFill="1" applyAlignment="1">
      <alignment horizontal="center"/>
    </xf>
    <xf numFmtId="2" fontId="0" fillId="0" borderId="0" xfId="0" applyNumberFormat="1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0" fillId="0" borderId="0" xfId="0" applyFont="1"/>
    <xf numFmtId="0" fontId="0" fillId="0" borderId="0" xfId="0" applyFont="1" applyAlignment="1"/>
    <xf numFmtId="164" fontId="0" fillId="0" borderId="0" xfId="0" applyNumberFormat="1" applyFont="1"/>
    <xf numFmtId="0" fontId="0" fillId="0" borderId="3" xfId="0" applyFont="1" applyBorder="1" applyAlignment="1">
      <alignment horizontal="left"/>
    </xf>
    <xf numFmtId="2" fontId="0" fillId="0" borderId="3" xfId="0" applyNumberFormat="1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6" fillId="0" borderId="3" xfId="0" applyFont="1" applyFill="1" applyBorder="1" applyAlignment="1">
      <alignment horizontal="left"/>
    </xf>
    <xf numFmtId="0" fontId="16" fillId="0" borderId="9" xfId="0" applyFont="1" applyFill="1" applyBorder="1" applyAlignment="1">
      <alignment horizontal="left"/>
    </xf>
    <xf numFmtId="0" fontId="19" fillId="0" borderId="3" xfId="0" applyFont="1" applyFill="1" applyBorder="1" applyAlignment="1">
      <alignment horizontal="left"/>
    </xf>
    <xf numFmtId="0" fontId="0" fillId="0" borderId="0" xfId="0" applyFont="1" applyAlignment="1">
      <alignment horizontal="left"/>
    </xf>
    <xf numFmtId="16" fontId="3" fillId="0" borderId="0" xfId="0" applyNumberFormat="1" applyFont="1"/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N96"/>
  <sheetViews>
    <sheetView tabSelected="1" zoomScale="90" zoomScaleNormal="90" workbookViewId="0">
      <pane xSplit="3" ySplit="2" topLeftCell="D3" activePane="bottomRight" state="frozen"/>
      <selection pane="topRight" activeCell="D1" sqref="D1"/>
      <selection pane="bottomLeft" activeCell="A3" sqref="A3"/>
      <selection pane="bottomRight"/>
    </sheetView>
  </sheetViews>
  <sheetFormatPr defaultRowHeight="14.4"/>
  <cols>
    <col min="1" max="1" width="12.33203125" customWidth="1"/>
    <col min="3" max="3" width="15.5546875" customWidth="1"/>
    <col min="4" max="4" width="9.33203125" customWidth="1"/>
    <col min="8" max="14" width="9.5546875" bestFit="1" customWidth="1"/>
    <col min="20" max="20" width="10.5546875" bestFit="1" customWidth="1"/>
  </cols>
  <sheetData>
    <row r="2" spans="1:40" ht="1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5" t="s">
        <v>5</v>
      </c>
      <c r="G2" s="5" t="s">
        <v>6</v>
      </c>
      <c r="H2" s="63" t="s">
        <v>299</v>
      </c>
      <c r="I2" s="63" t="s">
        <v>300</v>
      </c>
      <c r="J2" s="63" t="s">
        <v>301</v>
      </c>
      <c r="K2" s="63" t="s">
        <v>302</v>
      </c>
      <c r="L2" s="63" t="s">
        <v>303</v>
      </c>
      <c r="M2" s="63" t="s">
        <v>304</v>
      </c>
      <c r="N2" s="63" t="s">
        <v>305</v>
      </c>
      <c r="O2" s="64" t="s">
        <v>337</v>
      </c>
      <c r="P2" s="5" t="s">
        <v>318</v>
      </c>
      <c r="Q2" s="5" t="s">
        <v>319</v>
      </c>
      <c r="R2" s="5" t="s">
        <v>320</v>
      </c>
      <c r="S2" s="65" t="s">
        <v>338</v>
      </c>
      <c r="T2" s="5" t="s">
        <v>307</v>
      </c>
      <c r="U2" s="5" t="s">
        <v>308</v>
      </c>
      <c r="V2" s="5" t="s">
        <v>309</v>
      </c>
      <c r="W2" s="5" t="s">
        <v>310</v>
      </c>
      <c r="X2" s="64" t="s">
        <v>339</v>
      </c>
      <c r="Y2" s="66" t="s">
        <v>291</v>
      </c>
      <c r="Z2" s="67" t="s">
        <v>292</v>
      </c>
      <c r="AA2" s="67" t="s">
        <v>293</v>
      </c>
      <c r="AB2" s="67" t="s">
        <v>294</v>
      </c>
      <c r="AC2" s="67" t="s">
        <v>295</v>
      </c>
      <c r="AD2" s="67" t="s">
        <v>296</v>
      </c>
      <c r="AE2" s="67" t="s">
        <v>297</v>
      </c>
      <c r="AF2" s="68" t="s">
        <v>298</v>
      </c>
      <c r="AG2" s="64" t="s">
        <v>340</v>
      </c>
      <c r="AH2" s="69" t="s">
        <v>306</v>
      </c>
      <c r="AI2" s="68" t="s">
        <v>321</v>
      </c>
      <c r="AJ2" s="68" t="s">
        <v>322</v>
      </c>
      <c r="AK2" s="68" t="s">
        <v>323</v>
      </c>
      <c r="AL2" s="68" t="s">
        <v>324</v>
      </c>
      <c r="AM2" s="64" t="s">
        <v>341</v>
      </c>
    </row>
    <row r="3" spans="1:40">
      <c r="A3" s="88" t="s">
        <v>7</v>
      </c>
      <c r="B3" s="6" t="s">
        <v>8</v>
      </c>
      <c r="C3" s="7" t="s">
        <v>9</v>
      </c>
      <c r="D3" s="8" t="s">
        <v>10</v>
      </c>
      <c r="E3" s="8" t="s">
        <v>11</v>
      </c>
      <c r="F3" s="23">
        <v>38925</v>
      </c>
      <c r="G3" s="23">
        <v>39023</v>
      </c>
      <c r="H3" s="28">
        <v>7.4234130463584913</v>
      </c>
      <c r="I3" s="28">
        <v>6.4119393830130065</v>
      </c>
      <c r="J3" s="28">
        <v>5.4469549441774046</v>
      </c>
      <c r="K3" s="28">
        <v>1.4063414844067361</v>
      </c>
      <c r="L3" s="28">
        <v>2.7295330629670169</v>
      </c>
      <c r="M3" s="28">
        <v>4.5598857665769801</v>
      </c>
      <c r="N3" s="28">
        <v>1.2012940658790676</v>
      </c>
      <c r="O3" s="28">
        <f>SUM(H3:N3)</f>
        <v>29.179361753378704</v>
      </c>
      <c r="P3" s="32">
        <v>33.117193297875339</v>
      </c>
      <c r="Q3" s="32">
        <v>1.4491274733086565</v>
      </c>
      <c r="R3" s="32">
        <v>54.203623706644443</v>
      </c>
      <c r="S3" s="28">
        <f>SUM(P3:R3)</f>
        <v>88.769944477828432</v>
      </c>
      <c r="T3" s="32">
        <v>71.406179393928142</v>
      </c>
      <c r="U3" s="32">
        <v>0.45426901333162178</v>
      </c>
      <c r="V3" s="32">
        <v>7.5855410006770621</v>
      </c>
      <c r="W3" s="32">
        <v>8.7534643177530747</v>
      </c>
      <c r="X3" s="28">
        <f>SUM(T3:W3)</f>
        <v>88.199453725689906</v>
      </c>
      <c r="Y3" s="28">
        <v>2.923128926728169</v>
      </c>
      <c r="Z3" s="28">
        <v>4.1155163985468697</v>
      </c>
      <c r="AA3" s="28">
        <v>1.4745217615175478E-2</v>
      </c>
      <c r="AB3" s="28">
        <v>1.1200194400301049</v>
      </c>
      <c r="AC3" s="28">
        <v>0.52082007731817492</v>
      </c>
      <c r="AD3" s="29">
        <v>1.079011582003735E-2</v>
      </c>
      <c r="AE3" s="29">
        <v>1.7702278048842817E-2</v>
      </c>
      <c r="AF3" s="28">
        <v>8.4258245062231202E-2</v>
      </c>
      <c r="AG3" s="28">
        <f>SUM(Y3:AF3)</f>
        <v>8.8069806991696069</v>
      </c>
      <c r="AH3" s="28">
        <v>63.598044054625433</v>
      </c>
      <c r="AI3" s="29">
        <v>0.59944701037931281</v>
      </c>
      <c r="AJ3" s="28">
        <v>1.2998607590888669</v>
      </c>
      <c r="AK3" s="28">
        <v>1.3576394545051049</v>
      </c>
      <c r="AL3" s="43">
        <v>2.3674019361603987E-2</v>
      </c>
      <c r="AM3" s="28">
        <f>SUM(AI3:AL3)</f>
        <v>3.2806212433348887</v>
      </c>
      <c r="AN3" s="28"/>
    </row>
    <row r="4" spans="1:40">
      <c r="A4" s="87"/>
      <c r="B4" s="9" t="s">
        <v>8</v>
      </c>
      <c r="C4" s="10" t="s">
        <v>12</v>
      </c>
      <c r="D4" s="8" t="s">
        <v>13</v>
      </c>
      <c r="E4" s="8" t="s">
        <v>14</v>
      </c>
      <c r="F4" s="23">
        <v>38916</v>
      </c>
      <c r="G4" s="23">
        <v>39013</v>
      </c>
      <c r="H4" s="28">
        <v>2.397194348989546</v>
      </c>
      <c r="I4" s="28">
        <v>2.3449852266116991</v>
      </c>
      <c r="J4" s="28">
        <v>2.1118592009264101</v>
      </c>
      <c r="K4" s="28">
        <v>0.56404009007430389</v>
      </c>
      <c r="L4" s="28">
        <v>0.92069218229538607</v>
      </c>
      <c r="M4" s="28">
        <v>1.6423671587259134</v>
      </c>
      <c r="N4" s="28">
        <v>0.37514415233470427</v>
      </c>
      <c r="O4" s="28">
        <f t="shared" ref="O4:O67" si="0">SUM(H4:N4)</f>
        <v>10.356282359957964</v>
      </c>
      <c r="P4" s="32">
        <v>17.399281812212877</v>
      </c>
      <c r="Q4" s="32">
        <v>0.42345049717958566</v>
      </c>
      <c r="R4" s="32">
        <v>19.606411015440564</v>
      </c>
      <c r="S4" s="28">
        <f t="shared" ref="S4:S67" si="1">SUM(P4:R4)</f>
        <v>37.429143324833028</v>
      </c>
      <c r="T4" s="32">
        <v>2.9708915325593117</v>
      </c>
      <c r="U4" s="43">
        <v>2.9901866269694606E-2</v>
      </c>
      <c r="V4" s="32">
        <v>1.3138672810705574</v>
      </c>
      <c r="W4" s="32">
        <v>1.0854378578805419</v>
      </c>
      <c r="X4" s="28">
        <f t="shared" ref="X4:X67" si="2">SUM(T4:W4)</f>
        <v>5.4000985377801065</v>
      </c>
      <c r="Y4" s="28">
        <v>0.5378474886889919</v>
      </c>
      <c r="Z4" s="28">
        <v>0.95607439990330334</v>
      </c>
      <c r="AA4" s="28">
        <v>1.5475796879066792E-2</v>
      </c>
      <c r="AB4" s="28">
        <v>0.27053961003668853</v>
      </c>
      <c r="AC4" s="28">
        <v>0.12905333699021695</v>
      </c>
      <c r="AD4" s="47">
        <v>2.2017190760019061E-3</v>
      </c>
      <c r="AE4" s="47">
        <v>2.2293617277449364E-3</v>
      </c>
      <c r="AF4" s="28">
        <v>1.4097021727861236E-2</v>
      </c>
      <c r="AG4" s="28">
        <f t="shared" ref="AG4:AG67" si="3">SUM(Y4:AF4)</f>
        <v>1.9275187350298757</v>
      </c>
      <c r="AH4" s="28">
        <v>34.018160194714703</v>
      </c>
      <c r="AI4" s="29">
        <v>0.29198443363543919</v>
      </c>
      <c r="AJ4" s="28">
        <v>0.69386677272094255</v>
      </c>
      <c r="AK4" s="28">
        <v>0.69549114416109425</v>
      </c>
      <c r="AL4" s="43">
        <v>2.3674019361603987E-2</v>
      </c>
      <c r="AM4" s="28">
        <f t="shared" ref="AM4:AM67" si="4">SUM(AI4:AL4)</f>
        <v>1.7050163698790801</v>
      </c>
      <c r="AN4" s="28"/>
    </row>
    <row r="5" spans="1:40">
      <c r="A5" s="10" t="s">
        <v>15</v>
      </c>
      <c r="B5" s="37" t="s">
        <v>335</v>
      </c>
      <c r="C5" s="52" t="s">
        <v>16</v>
      </c>
      <c r="D5" s="8" t="s">
        <v>17</v>
      </c>
      <c r="E5" s="8" t="s">
        <v>18</v>
      </c>
      <c r="F5" s="23">
        <v>38902</v>
      </c>
      <c r="G5" s="23">
        <v>38993</v>
      </c>
      <c r="H5" s="29">
        <v>8.2565317521253281</v>
      </c>
      <c r="I5" s="29">
        <v>13.815404870910166</v>
      </c>
      <c r="J5" s="29">
        <v>13.740069281432699</v>
      </c>
      <c r="K5" s="29">
        <v>5.2268825031110504</v>
      </c>
      <c r="L5" s="29">
        <v>6.4274919151683712</v>
      </c>
      <c r="M5" s="29">
        <v>9.6994273653742553</v>
      </c>
      <c r="N5" s="29">
        <v>2.2603053499164014</v>
      </c>
      <c r="O5" s="28">
        <f t="shared" si="0"/>
        <v>59.426113038038267</v>
      </c>
      <c r="P5" s="32">
        <v>24.500745778206149</v>
      </c>
      <c r="Q5" s="32">
        <v>2.6716786811314766</v>
      </c>
      <c r="R5" s="32">
        <v>99.471078588866092</v>
      </c>
      <c r="S5" s="28">
        <f t="shared" si="1"/>
        <v>126.64350304820371</v>
      </c>
      <c r="T5" s="32">
        <v>16.327770578920667</v>
      </c>
      <c r="U5" s="32">
        <v>0.7138453288581591</v>
      </c>
      <c r="V5" s="32">
        <v>4.3010208033059287</v>
      </c>
      <c r="W5" s="32">
        <v>5.6142461304236324</v>
      </c>
      <c r="X5" s="28">
        <f t="shared" si="2"/>
        <v>26.956882841508389</v>
      </c>
      <c r="Y5" s="29">
        <v>2.248282679951572</v>
      </c>
      <c r="Z5" s="29">
        <v>3.5024088130443167</v>
      </c>
      <c r="AA5" s="29">
        <v>2.5209140237002711E-2</v>
      </c>
      <c r="AB5" s="29">
        <v>1.2345411903118602</v>
      </c>
      <c r="AC5" s="29">
        <v>0.48760352472736723</v>
      </c>
      <c r="AD5" s="36">
        <v>1.1382927158492182E-2</v>
      </c>
      <c r="AE5" s="36">
        <v>2.1750542341688765E-2</v>
      </c>
      <c r="AF5" s="29">
        <v>0.11684142676629278</v>
      </c>
      <c r="AG5" s="28">
        <f t="shared" si="3"/>
        <v>7.6480202445385936</v>
      </c>
      <c r="AH5" s="28">
        <v>52.440668982927662</v>
      </c>
      <c r="AI5" s="29">
        <v>5.2862051565950923</v>
      </c>
      <c r="AJ5" s="29">
        <v>3.6821943797019561</v>
      </c>
      <c r="AK5" s="29">
        <v>4.8437435305109684</v>
      </c>
      <c r="AL5" s="29">
        <v>0.41084434300028255</v>
      </c>
      <c r="AM5" s="28">
        <f t="shared" si="4"/>
        <v>14.222987409808301</v>
      </c>
      <c r="AN5" s="28"/>
    </row>
    <row r="6" spans="1:40">
      <c r="A6" s="10" t="s">
        <v>19</v>
      </c>
      <c r="B6" s="37" t="s">
        <v>335</v>
      </c>
      <c r="C6" s="52" t="s">
        <v>20</v>
      </c>
      <c r="D6" s="8" t="s">
        <v>21</v>
      </c>
      <c r="E6" s="8" t="s">
        <v>22</v>
      </c>
      <c r="F6" s="23">
        <v>38904</v>
      </c>
      <c r="G6" s="23">
        <v>38995</v>
      </c>
      <c r="H6" s="29">
        <v>3.0932728465079369</v>
      </c>
      <c r="I6" s="29">
        <v>2.3597008040117693</v>
      </c>
      <c r="J6" s="29">
        <v>1.8050301018311716</v>
      </c>
      <c r="K6" s="29">
        <v>0.64813289763792203</v>
      </c>
      <c r="L6" s="29">
        <v>0.81758666916251721</v>
      </c>
      <c r="M6" s="29">
        <v>1.2545895742258435</v>
      </c>
      <c r="N6" s="29">
        <v>0.31857809829819395</v>
      </c>
      <c r="O6" s="28">
        <f t="shared" si="0"/>
        <v>10.296890991675353</v>
      </c>
      <c r="P6" s="32">
        <v>36.094667025335077</v>
      </c>
      <c r="Q6" s="32">
        <v>2.3174676805003989</v>
      </c>
      <c r="R6" s="32">
        <v>19.84721497067228</v>
      </c>
      <c r="S6" s="28">
        <f t="shared" si="1"/>
        <v>58.259349676507753</v>
      </c>
      <c r="T6" s="32">
        <v>12.612336358110989</v>
      </c>
      <c r="U6" s="32">
        <v>0.16066569857034629</v>
      </c>
      <c r="V6" s="32">
        <v>3.1000134275652451</v>
      </c>
      <c r="W6" s="32">
        <v>3.9437817929378371</v>
      </c>
      <c r="X6" s="28">
        <f t="shared" si="2"/>
        <v>19.816797277184417</v>
      </c>
      <c r="Y6" s="29">
        <v>0.15319372392343397</v>
      </c>
      <c r="Z6" s="29">
        <v>0.31676383309159784</v>
      </c>
      <c r="AA6" s="29">
        <v>2.3708865548457444E-3</v>
      </c>
      <c r="AB6" s="29">
        <v>0.105971518808788</v>
      </c>
      <c r="AC6" s="29">
        <v>5.1768024588060221E-2</v>
      </c>
      <c r="AD6" s="47">
        <v>2.2017190760019061E-3</v>
      </c>
      <c r="AE6" s="36">
        <v>2.4076011054487106E-3</v>
      </c>
      <c r="AF6" s="29">
        <v>1.3927650608950013E-2</v>
      </c>
      <c r="AG6" s="28">
        <f t="shared" si="3"/>
        <v>0.64860495775712623</v>
      </c>
      <c r="AH6" s="28">
        <v>33.430153603103371</v>
      </c>
      <c r="AI6" s="29">
        <v>0.54178117824447469</v>
      </c>
      <c r="AJ6" s="29">
        <v>1.3142736566273299</v>
      </c>
      <c r="AK6" s="29">
        <v>1.2658269265228506</v>
      </c>
      <c r="AL6" s="29">
        <v>0.18553838763345795</v>
      </c>
      <c r="AM6" s="28">
        <f t="shared" si="4"/>
        <v>3.307420149028113</v>
      </c>
      <c r="AN6" s="28"/>
    </row>
    <row r="7" spans="1:40">
      <c r="A7" s="10" t="s">
        <v>23</v>
      </c>
      <c r="B7" s="10" t="s">
        <v>8</v>
      </c>
      <c r="C7" s="10" t="s">
        <v>24</v>
      </c>
      <c r="D7" s="8" t="s">
        <v>25</v>
      </c>
      <c r="E7" s="8" t="s">
        <v>26</v>
      </c>
      <c r="F7" s="23">
        <v>38908</v>
      </c>
      <c r="G7" s="23">
        <v>39000</v>
      </c>
      <c r="H7" s="29">
        <v>1.6824503052426514</v>
      </c>
      <c r="I7" s="29">
        <v>1.4312571520543329</v>
      </c>
      <c r="J7" s="29">
        <v>1.1069747150872375</v>
      </c>
      <c r="K7" s="29">
        <v>0.32740091761478846</v>
      </c>
      <c r="L7" s="29">
        <v>0.45986755516236633</v>
      </c>
      <c r="M7" s="29">
        <v>0.76606043980097283</v>
      </c>
      <c r="N7" s="29">
        <v>0.20096126314726351</v>
      </c>
      <c r="O7" s="28">
        <f t="shared" si="0"/>
        <v>5.9749723481096124</v>
      </c>
      <c r="P7" s="32">
        <v>18.50264518931106</v>
      </c>
      <c r="Q7" s="32">
        <v>0.41243789214033988</v>
      </c>
      <c r="R7" s="32">
        <v>12.910583626163843</v>
      </c>
      <c r="S7" s="28">
        <f t="shared" si="1"/>
        <v>31.825666707615241</v>
      </c>
      <c r="T7" s="32">
        <v>4.3493133678199563</v>
      </c>
      <c r="U7" s="32">
        <v>5.8971269648351775E-2</v>
      </c>
      <c r="V7" s="32">
        <v>1.2343511368198408</v>
      </c>
      <c r="W7" s="32">
        <v>1.3893342975749432</v>
      </c>
      <c r="X7" s="28">
        <f t="shared" si="2"/>
        <v>7.0319700718630926</v>
      </c>
      <c r="Y7" s="29">
        <v>0.69563202671109003</v>
      </c>
      <c r="Z7" s="29">
        <v>1.3661169525425616</v>
      </c>
      <c r="AA7" s="29">
        <v>9.6730754241684633E-2</v>
      </c>
      <c r="AB7" s="29">
        <v>0.33896464737905857</v>
      </c>
      <c r="AC7" s="29">
        <v>0.2728350691212203</v>
      </c>
      <c r="AD7" s="47">
        <v>2.2017190760019061E-3</v>
      </c>
      <c r="AE7" s="36">
        <v>1.1157884712786633E-2</v>
      </c>
      <c r="AF7" s="29">
        <v>2.1159940047273534E-2</v>
      </c>
      <c r="AG7" s="28">
        <f t="shared" si="3"/>
        <v>2.8047989938316773</v>
      </c>
      <c r="AH7" s="28">
        <v>29.452627095484669</v>
      </c>
      <c r="AI7" s="29">
        <v>0.16876971362120291</v>
      </c>
      <c r="AJ7" s="29">
        <v>0.42608074425697712</v>
      </c>
      <c r="AK7" s="29">
        <v>0.42494550604169246</v>
      </c>
      <c r="AL7" s="29">
        <v>6.5667550936628627E-2</v>
      </c>
      <c r="AM7" s="28">
        <f t="shared" si="4"/>
        <v>1.0854635148565013</v>
      </c>
      <c r="AN7" s="28"/>
    </row>
    <row r="8" spans="1:40">
      <c r="A8" s="10" t="s">
        <v>27</v>
      </c>
      <c r="B8" s="37" t="s">
        <v>335</v>
      </c>
      <c r="C8" s="52" t="s">
        <v>28</v>
      </c>
      <c r="D8" s="8" t="s">
        <v>29</v>
      </c>
      <c r="E8" s="8" t="s">
        <v>30</v>
      </c>
      <c r="F8" s="23">
        <v>38897</v>
      </c>
      <c r="G8" s="23">
        <v>38992</v>
      </c>
      <c r="H8" s="29">
        <v>1.7187078875649708</v>
      </c>
      <c r="I8" s="29">
        <v>1.9191906283568991</v>
      </c>
      <c r="J8" s="29">
        <v>1.2353149784360518</v>
      </c>
      <c r="K8" s="29">
        <v>0.47688856041171346</v>
      </c>
      <c r="L8" s="29">
        <v>0.60622776045373206</v>
      </c>
      <c r="M8" s="29">
        <v>0.82526025327798025</v>
      </c>
      <c r="N8" s="29">
        <v>0.23006679406756847</v>
      </c>
      <c r="O8" s="28">
        <f t="shared" si="0"/>
        <v>7.0116568625689144</v>
      </c>
      <c r="P8" s="32">
        <v>19.303665369205419</v>
      </c>
      <c r="Q8" s="32">
        <v>1.5926415835875329</v>
      </c>
      <c r="R8" s="32">
        <v>9.4510835516633485</v>
      </c>
      <c r="S8" s="28">
        <f t="shared" si="1"/>
        <v>30.3473905044563</v>
      </c>
      <c r="T8" s="32">
        <v>14.517202188490845</v>
      </c>
      <c r="U8" s="32">
        <v>0.36472328367405749</v>
      </c>
      <c r="V8" s="32">
        <v>2.0369281191134689</v>
      </c>
      <c r="W8" s="32">
        <v>6.1960972505065959</v>
      </c>
      <c r="X8" s="28">
        <f t="shared" si="2"/>
        <v>23.114950841784967</v>
      </c>
      <c r="Y8" s="29">
        <v>0.74141102604335529</v>
      </c>
      <c r="Z8" s="29">
        <v>1.9307961482272171</v>
      </c>
      <c r="AA8" s="29">
        <v>2.512784823832289E-2</v>
      </c>
      <c r="AB8" s="29">
        <v>0.50003400022499411</v>
      </c>
      <c r="AC8" s="29">
        <v>0.26400961839810277</v>
      </c>
      <c r="AD8" s="47">
        <v>2.2017190760019061E-3</v>
      </c>
      <c r="AE8" s="47">
        <v>2.2293617277449364E-3</v>
      </c>
      <c r="AF8" s="29">
        <v>4.0678808376608047E-2</v>
      </c>
      <c r="AG8" s="28">
        <f t="shared" si="3"/>
        <v>3.506488530312347</v>
      </c>
      <c r="AH8" s="28">
        <v>22.781159806825524</v>
      </c>
      <c r="AI8" s="29">
        <v>0.80314066919258098</v>
      </c>
      <c r="AJ8" s="29">
        <v>1.0186902486472251</v>
      </c>
      <c r="AK8" s="29">
        <v>0.91869301677213544</v>
      </c>
      <c r="AL8" s="29">
        <v>0.16155105340891002</v>
      </c>
      <c r="AM8" s="28">
        <f t="shared" si="4"/>
        <v>2.9020749880208516</v>
      </c>
      <c r="AN8" s="28"/>
    </row>
    <row r="9" spans="1:40">
      <c r="A9" s="87" t="s">
        <v>31</v>
      </c>
      <c r="B9" s="9" t="s">
        <v>8</v>
      </c>
      <c r="C9" s="11" t="s">
        <v>325</v>
      </c>
      <c r="D9" s="8" t="s">
        <v>32</v>
      </c>
      <c r="E9" s="8" t="s">
        <v>33</v>
      </c>
      <c r="F9" s="23">
        <v>38910</v>
      </c>
      <c r="G9" s="23">
        <v>39002</v>
      </c>
      <c r="H9" s="28">
        <v>10.978644156842648</v>
      </c>
      <c r="I9" s="28">
        <v>8.0733328731831957</v>
      </c>
      <c r="J9" s="28">
        <v>6.6253108222040575</v>
      </c>
      <c r="K9" s="28">
        <v>1.6731575347044205</v>
      </c>
      <c r="L9" s="28">
        <v>3.9692853647646045</v>
      </c>
      <c r="M9" s="28">
        <v>6.726507940403998</v>
      </c>
      <c r="N9" s="28">
        <v>1.9841852327055371</v>
      </c>
      <c r="O9" s="28">
        <f t="shared" si="0"/>
        <v>40.03042392480846</v>
      </c>
      <c r="P9" s="32">
        <v>49.167287616309544</v>
      </c>
      <c r="Q9" s="27">
        <v>2.9344914506650364</v>
      </c>
      <c r="R9" s="32">
        <v>59.917429017718433</v>
      </c>
      <c r="S9" s="28">
        <f t="shared" si="1"/>
        <v>112.01920808469302</v>
      </c>
      <c r="T9" s="32">
        <v>87.436135653607181</v>
      </c>
      <c r="U9" s="27">
        <v>0.95073338792823359</v>
      </c>
      <c r="V9" s="27">
        <v>14.819091557158849</v>
      </c>
      <c r="W9" s="27">
        <v>20.75048183147074</v>
      </c>
      <c r="X9" s="28">
        <f t="shared" si="2"/>
        <v>123.95644243016501</v>
      </c>
      <c r="Y9" s="28">
        <v>5.0935961646882602</v>
      </c>
      <c r="Z9" s="28">
        <v>3.7077856793593478</v>
      </c>
      <c r="AA9" s="28">
        <v>4.9800789084890676E-2</v>
      </c>
      <c r="AB9" s="28">
        <v>1.0294791225827729</v>
      </c>
      <c r="AC9" s="28">
        <v>0.55068415487926847</v>
      </c>
      <c r="AD9" s="28">
        <v>1.6214882251077617E-2</v>
      </c>
      <c r="AE9" s="28">
        <v>3.9872259488774035E-2</v>
      </c>
      <c r="AF9" s="28">
        <v>0.11389435781794069</v>
      </c>
      <c r="AG9" s="28">
        <f t="shared" si="3"/>
        <v>10.601327410152333</v>
      </c>
      <c r="AH9" s="28">
        <v>101.83823746147307</v>
      </c>
      <c r="AI9" s="29">
        <v>0.7376423399183667</v>
      </c>
      <c r="AJ9" s="29">
        <v>1.3728271046106559</v>
      </c>
      <c r="AK9" s="29">
        <v>1.8230876934865434</v>
      </c>
      <c r="AL9" s="28">
        <v>0.20047093211269434</v>
      </c>
      <c r="AM9" s="28">
        <f t="shared" si="4"/>
        <v>4.1340280701282603</v>
      </c>
      <c r="AN9" s="28"/>
    </row>
    <row r="10" spans="1:40">
      <c r="A10" s="87"/>
      <c r="B10" s="9" t="s">
        <v>8</v>
      </c>
      <c r="C10" s="10" t="s">
        <v>34</v>
      </c>
      <c r="D10" s="8" t="s">
        <v>35</v>
      </c>
      <c r="E10" s="8" t="s">
        <v>36</v>
      </c>
      <c r="F10" s="23">
        <v>38911</v>
      </c>
      <c r="G10" s="23">
        <v>39003</v>
      </c>
      <c r="H10" s="28">
        <v>12.460561176704891</v>
      </c>
      <c r="I10" s="28">
        <v>8.240156446362672</v>
      </c>
      <c r="J10" s="28">
        <v>7.5140596699054427</v>
      </c>
      <c r="K10" s="28">
        <v>1.9372024236677483</v>
      </c>
      <c r="L10" s="28">
        <v>4.5725337318294663</v>
      </c>
      <c r="M10" s="28">
        <v>7.808770938231631</v>
      </c>
      <c r="N10" s="28">
        <v>2.3985781666502031</v>
      </c>
      <c r="O10" s="28">
        <f t="shared" si="0"/>
        <v>44.931862553352055</v>
      </c>
      <c r="P10" s="32">
        <v>61.344286339856154</v>
      </c>
      <c r="Q10" s="32">
        <v>3.8674444271105202</v>
      </c>
      <c r="R10" s="32">
        <v>71.537921865320698</v>
      </c>
      <c r="S10" s="28">
        <f t="shared" si="1"/>
        <v>136.74965263228736</v>
      </c>
      <c r="T10" s="32">
        <v>80.228570361439239</v>
      </c>
      <c r="U10" s="32">
        <v>1.1434348975681619</v>
      </c>
      <c r="V10" s="32">
        <v>13.5834182411509</v>
      </c>
      <c r="W10" s="32">
        <v>21.613968458005527</v>
      </c>
      <c r="X10" s="28">
        <f t="shared" si="2"/>
        <v>116.56939195816382</v>
      </c>
      <c r="Y10" s="28">
        <v>3.5518396768561145</v>
      </c>
      <c r="Z10" s="28">
        <v>4.8210928895908545</v>
      </c>
      <c r="AA10" s="28">
        <v>0.18414608143011954</v>
      </c>
      <c r="AB10" s="28">
        <v>2.1676248014700636</v>
      </c>
      <c r="AC10" s="28">
        <v>1.2609070168037995</v>
      </c>
      <c r="AD10" s="36">
        <v>3.04772364997247E-2</v>
      </c>
      <c r="AE10" s="36">
        <v>9.9587843394879819E-2</v>
      </c>
      <c r="AF10" s="28">
        <v>0.20709535099249449</v>
      </c>
      <c r="AG10" s="28">
        <f t="shared" si="3"/>
        <v>12.322770897038051</v>
      </c>
      <c r="AH10" s="28">
        <v>84.482611631005753</v>
      </c>
      <c r="AI10" s="29">
        <v>0.79396022435408908</v>
      </c>
      <c r="AJ10" s="28">
        <v>1.6084507970594166</v>
      </c>
      <c r="AK10" s="28">
        <v>1.8147150636281639</v>
      </c>
      <c r="AL10" s="29">
        <v>0.21470210226863862</v>
      </c>
      <c r="AM10" s="28">
        <f t="shared" si="4"/>
        <v>4.431828187310308</v>
      </c>
      <c r="AN10" s="28"/>
    </row>
    <row r="11" spans="1:40">
      <c r="A11" s="89" t="s">
        <v>37</v>
      </c>
      <c r="B11" s="12" t="s">
        <v>8</v>
      </c>
      <c r="C11" s="13" t="s">
        <v>38</v>
      </c>
      <c r="D11" s="8" t="s">
        <v>39</v>
      </c>
      <c r="E11" s="8" t="s">
        <v>40</v>
      </c>
      <c r="F11" s="23">
        <v>38905</v>
      </c>
      <c r="G11" s="23">
        <v>38996</v>
      </c>
      <c r="H11" s="26">
        <v>4.9037006406672079</v>
      </c>
      <c r="I11" s="28">
        <v>5.5535704101781045</v>
      </c>
      <c r="J11" s="28">
        <v>4.5551445857861328</v>
      </c>
      <c r="K11" s="28">
        <v>1.2694553284228118</v>
      </c>
      <c r="L11" s="28">
        <v>1.5936771074988569</v>
      </c>
      <c r="M11" s="28">
        <v>2.6457359955245439</v>
      </c>
      <c r="N11" s="28">
        <v>0.58274108954311266</v>
      </c>
      <c r="O11" s="28">
        <f t="shared" si="0"/>
        <v>21.104025157620768</v>
      </c>
      <c r="P11" s="27">
        <v>10.986219789588075</v>
      </c>
      <c r="Q11" s="27">
        <v>0.30206372518014307</v>
      </c>
      <c r="R11" s="27">
        <v>10.581097366543517</v>
      </c>
      <c r="S11" s="28">
        <f t="shared" si="1"/>
        <v>21.869380881311734</v>
      </c>
      <c r="T11" s="27">
        <v>3.7692234499808448</v>
      </c>
      <c r="U11" s="27">
        <v>0.11155596542133503</v>
      </c>
      <c r="V11" s="27">
        <v>1.3054322314550415</v>
      </c>
      <c r="W11" s="27">
        <v>1.4783765313949782</v>
      </c>
      <c r="X11" s="28">
        <f t="shared" si="2"/>
        <v>6.664588178252199</v>
      </c>
      <c r="Y11" s="28">
        <v>1.1853597631346835</v>
      </c>
      <c r="Z11" s="28">
        <v>2.2746324691506237</v>
      </c>
      <c r="AA11" s="28">
        <v>3.677414243427396E-2</v>
      </c>
      <c r="AB11" s="28">
        <v>0.72046610585852411</v>
      </c>
      <c r="AC11" s="28">
        <v>0.47276266713788456</v>
      </c>
      <c r="AD11" s="47">
        <v>2.2017190760019061E-3</v>
      </c>
      <c r="AE11" s="28">
        <v>2.1952777218701851E-2</v>
      </c>
      <c r="AF11" s="27">
        <v>6.1098581381438845E-2</v>
      </c>
      <c r="AG11" s="28">
        <f t="shared" si="3"/>
        <v>4.775248225392132</v>
      </c>
      <c r="AH11" s="28">
        <v>57.75110698584286</v>
      </c>
      <c r="AI11" s="27">
        <v>0.53826676017850839</v>
      </c>
      <c r="AJ11" s="27">
        <v>1.1309594856870553</v>
      </c>
      <c r="AK11" s="27">
        <v>1.4131100366450975</v>
      </c>
      <c r="AL11" s="27">
        <v>0.1515765153772034</v>
      </c>
      <c r="AM11" s="28">
        <f t="shared" si="4"/>
        <v>3.2339127978878643</v>
      </c>
      <c r="AN11" s="28"/>
    </row>
    <row r="12" spans="1:40">
      <c r="A12" s="89"/>
      <c r="B12" s="12" t="s">
        <v>8</v>
      </c>
      <c r="C12" s="13" t="s">
        <v>41</v>
      </c>
      <c r="D12" s="8" t="s">
        <v>42</v>
      </c>
      <c r="E12" s="8" t="s">
        <v>43</v>
      </c>
      <c r="F12" s="23">
        <v>38909</v>
      </c>
      <c r="G12" s="23">
        <v>39009</v>
      </c>
      <c r="H12" s="26">
        <v>7.5495087663004607</v>
      </c>
      <c r="I12" s="28">
        <v>19.704214194570699</v>
      </c>
      <c r="J12" s="28">
        <v>33.543322597052239</v>
      </c>
      <c r="K12" s="28">
        <v>8.2542154896861355</v>
      </c>
      <c r="L12" s="28">
        <v>18.314474229537346</v>
      </c>
      <c r="M12" s="28">
        <v>27.946409682954766</v>
      </c>
      <c r="N12" s="28">
        <v>6.0842800241887858</v>
      </c>
      <c r="O12" s="28">
        <f t="shared" si="0"/>
        <v>121.39642498429043</v>
      </c>
      <c r="P12" s="27">
        <v>13.08445923919764</v>
      </c>
      <c r="Q12" s="27">
        <v>1.0655752189044947</v>
      </c>
      <c r="R12" s="27">
        <v>16.035480914033251</v>
      </c>
      <c r="S12" s="28">
        <f t="shared" si="1"/>
        <v>30.185515372135384</v>
      </c>
      <c r="T12" s="27">
        <v>13.509953055555515</v>
      </c>
      <c r="U12" s="27">
        <v>0.63828701949715039</v>
      </c>
      <c r="V12" s="27">
        <v>5.9326814756752242</v>
      </c>
      <c r="W12" s="27">
        <v>4.8837036610517934</v>
      </c>
      <c r="X12" s="28">
        <f t="shared" si="2"/>
        <v>24.964625211779683</v>
      </c>
      <c r="Y12" s="28">
        <v>1.6738756686472067</v>
      </c>
      <c r="Z12" s="28">
        <v>1.8318127537930029</v>
      </c>
      <c r="AA12" s="28">
        <v>3.092213589447005E-2</v>
      </c>
      <c r="AB12" s="28">
        <v>0.52816532436511998</v>
      </c>
      <c r="AC12" s="28">
        <v>0.25630741906441967</v>
      </c>
      <c r="AD12" s="28">
        <v>7.7060045878027568E-3</v>
      </c>
      <c r="AE12" s="28">
        <v>1.4288934808911578E-2</v>
      </c>
      <c r="AF12" s="27">
        <v>7.9953464979895209E-2</v>
      </c>
      <c r="AG12" s="28">
        <f t="shared" si="3"/>
        <v>4.4230317061408284</v>
      </c>
      <c r="AH12" s="28">
        <v>67.231682243729566</v>
      </c>
      <c r="AI12" s="27">
        <v>0.92368746488974218</v>
      </c>
      <c r="AJ12" s="27">
        <v>1.4104393001189364</v>
      </c>
      <c r="AK12" s="27">
        <v>2.1106990538495056</v>
      </c>
      <c r="AL12" s="27">
        <v>0.19447220653339753</v>
      </c>
      <c r="AM12" s="28">
        <f t="shared" si="4"/>
        <v>4.6392980253915823</v>
      </c>
      <c r="AN12" s="28"/>
    </row>
    <row r="13" spans="1:40">
      <c r="A13" s="89"/>
      <c r="B13" s="12" t="s">
        <v>8</v>
      </c>
      <c r="C13" s="13" t="s">
        <v>44</v>
      </c>
      <c r="D13" s="8" t="s">
        <v>45</v>
      </c>
      <c r="E13" s="8" t="s">
        <v>46</v>
      </c>
      <c r="F13" s="23">
        <v>38904</v>
      </c>
      <c r="G13" s="23">
        <v>38996</v>
      </c>
      <c r="H13" s="26">
        <v>4.3733919637056715</v>
      </c>
      <c r="I13" s="28">
        <v>5.4721098756354625</v>
      </c>
      <c r="J13" s="28">
        <v>5.1003181492187606</v>
      </c>
      <c r="K13" s="28">
        <v>1.5456098001588545</v>
      </c>
      <c r="L13" s="28">
        <v>2.3369612532699029</v>
      </c>
      <c r="M13" s="28">
        <v>3.6451381202345208</v>
      </c>
      <c r="N13" s="28">
        <v>0.8405061445481341</v>
      </c>
      <c r="O13" s="28">
        <f t="shared" si="0"/>
        <v>23.314035306771302</v>
      </c>
      <c r="P13" s="27">
        <v>10.699116794249461</v>
      </c>
      <c r="Q13" s="27">
        <v>0.63817912680947719</v>
      </c>
      <c r="R13" s="27">
        <v>8.7577320634408533</v>
      </c>
      <c r="S13" s="28">
        <f t="shared" si="1"/>
        <v>20.095027984499794</v>
      </c>
      <c r="T13" s="27">
        <v>4.7207522695584521</v>
      </c>
      <c r="U13" s="27">
        <v>0.14492261287486988</v>
      </c>
      <c r="V13" s="27">
        <v>1.665627424379291</v>
      </c>
      <c r="W13" s="27">
        <v>1.6687049560891756</v>
      </c>
      <c r="X13" s="28">
        <f t="shared" si="2"/>
        <v>8.2000072629017886</v>
      </c>
      <c r="Y13" s="28">
        <v>0.773001768425434</v>
      </c>
      <c r="Z13" s="28">
        <v>1.0685082936954795</v>
      </c>
      <c r="AA13" s="28">
        <v>6.0165076877895744E-3</v>
      </c>
      <c r="AB13" s="28">
        <v>0.36856490826487726</v>
      </c>
      <c r="AC13" s="28">
        <v>0.1531011044429183</v>
      </c>
      <c r="AD13" s="47">
        <v>2.2017190760019061E-3</v>
      </c>
      <c r="AE13" s="28">
        <v>7.8217315832834738E-3</v>
      </c>
      <c r="AF13" s="27">
        <v>3.9706338913965002E-2</v>
      </c>
      <c r="AG13" s="28">
        <f t="shared" si="3"/>
        <v>2.418922372089749</v>
      </c>
      <c r="AH13" s="28">
        <v>47.214418572592855</v>
      </c>
      <c r="AI13" s="27">
        <v>0.55655488262749442</v>
      </c>
      <c r="AJ13" s="27">
        <v>1.3645608575074257</v>
      </c>
      <c r="AK13" s="27">
        <v>1.5107637358795454</v>
      </c>
      <c r="AL13" s="43">
        <v>2.3674019361603987E-2</v>
      </c>
      <c r="AM13" s="28">
        <f t="shared" si="4"/>
        <v>3.4555534953760696</v>
      </c>
      <c r="AN13" s="28"/>
    </row>
    <row r="14" spans="1:40">
      <c r="A14" s="89"/>
      <c r="B14" s="12" t="s">
        <v>8</v>
      </c>
      <c r="C14" s="13" t="s">
        <v>331</v>
      </c>
      <c r="D14" s="14" t="s">
        <v>47</v>
      </c>
      <c r="E14" s="14" t="s">
        <v>48</v>
      </c>
      <c r="F14" s="23">
        <v>38911</v>
      </c>
      <c r="G14" s="23">
        <v>39003</v>
      </c>
      <c r="H14" s="26">
        <v>9.3287232438452605</v>
      </c>
      <c r="I14" s="28">
        <v>12.304732625217948</v>
      </c>
      <c r="J14" s="28">
        <v>8.496595417594321</v>
      </c>
      <c r="K14" s="28">
        <v>2.6819560672325058</v>
      </c>
      <c r="L14" s="28">
        <v>3.5772014786110282</v>
      </c>
      <c r="M14" s="28">
        <v>5.5588151315714542</v>
      </c>
      <c r="N14" s="28">
        <v>1.3091131511179479</v>
      </c>
      <c r="O14" s="28">
        <f t="shared" si="0"/>
        <v>43.257137115190474</v>
      </c>
      <c r="P14" s="27">
        <v>12.140946451060454</v>
      </c>
      <c r="Q14" s="27">
        <v>0.68899552983787227</v>
      </c>
      <c r="R14" s="27">
        <v>14.566774396431265</v>
      </c>
      <c r="S14" s="28">
        <f t="shared" si="1"/>
        <v>27.396716377329589</v>
      </c>
      <c r="T14" s="27">
        <v>12.953637403653108</v>
      </c>
      <c r="U14" s="27">
        <v>0.37860784987605089</v>
      </c>
      <c r="V14" s="27">
        <v>3.5489511198336907</v>
      </c>
      <c r="W14" s="27">
        <v>3.9517316423169073</v>
      </c>
      <c r="X14" s="28">
        <f t="shared" si="2"/>
        <v>20.832928015679759</v>
      </c>
      <c r="Y14" s="28">
        <v>1.4336942888571174</v>
      </c>
      <c r="Z14" s="28">
        <v>2.7302145953692154</v>
      </c>
      <c r="AA14" s="28">
        <v>6.4079119271426052E-2</v>
      </c>
      <c r="AB14" s="28">
        <v>0.95611318066720186</v>
      </c>
      <c r="AC14" s="28">
        <v>0.62335887346260843</v>
      </c>
      <c r="AD14" s="28">
        <v>1.713457862264461E-2</v>
      </c>
      <c r="AE14" s="28">
        <v>4.2903918528862446E-2</v>
      </c>
      <c r="AF14" s="27">
        <v>0.13567836100116476</v>
      </c>
      <c r="AG14" s="28">
        <f t="shared" si="3"/>
        <v>6.0031769157802408</v>
      </c>
      <c r="AH14" s="28">
        <v>55.068399942455805</v>
      </c>
      <c r="AI14" s="27">
        <v>0.87274794192524563</v>
      </c>
      <c r="AJ14" s="27">
        <v>1.7294126925517297</v>
      </c>
      <c r="AK14" s="27">
        <v>2.4093268149270299</v>
      </c>
      <c r="AL14" s="27">
        <v>0.28725230409839153</v>
      </c>
      <c r="AM14" s="28">
        <f t="shared" si="4"/>
        <v>5.2987397535023968</v>
      </c>
      <c r="AN14" s="28"/>
    </row>
    <row r="15" spans="1:40">
      <c r="A15" s="10" t="s">
        <v>49</v>
      </c>
      <c r="B15" s="10" t="s">
        <v>8</v>
      </c>
      <c r="C15" s="10" t="s">
        <v>50</v>
      </c>
      <c r="D15" s="8" t="s">
        <v>51</v>
      </c>
      <c r="E15" s="8" t="s">
        <v>52</v>
      </c>
      <c r="F15" s="23">
        <v>38904</v>
      </c>
      <c r="G15" s="23">
        <v>39000</v>
      </c>
      <c r="H15" s="28">
        <v>6.2964122145650849</v>
      </c>
      <c r="I15" s="28">
        <v>4.9021833016318377</v>
      </c>
      <c r="J15" s="28">
        <v>3.7443408694268259</v>
      </c>
      <c r="K15" s="28">
        <v>1.9831384581968843</v>
      </c>
      <c r="L15" s="28">
        <v>1.5140368798383714</v>
      </c>
      <c r="M15" s="28">
        <v>1.972195358683313</v>
      </c>
      <c r="N15" s="28">
        <v>0.36071399385931135</v>
      </c>
      <c r="O15" s="28">
        <f t="shared" si="0"/>
        <v>20.773021076201626</v>
      </c>
      <c r="P15" s="32">
        <v>29.240105583664548</v>
      </c>
      <c r="Q15" s="32">
        <v>1.4175433686395555</v>
      </c>
      <c r="R15" s="32">
        <v>12.850341673507131</v>
      </c>
      <c r="S15" s="28">
        <f t="shared" si="1"/>
        <v>43.507990625811232</v>
      </c>
      <c r="T15" s="32">
        <v>7.2064434569960367</v>
      </c>
      <c r="U15" s="32">
        <v>0.38753766190803801</v>
      </c>
      <c r="V15" s="32">
        <v>2.4936071632714221</v>
      </c>
      <c r="W15" s="32">
        <v>2.7403024107282175</v>
      </c>
      <c r="X15" s="28">
        <f t="shared" si="2"/>
        <v>12.827890692903713</v>
      </c>
      <c r="Y15" s="28">
        <v>0.93556452745015828</v>
      </c>
      <c r="Z15" s="28">
        <v>1.7947715125963788</v>
      </c>
      <c r="AA15" s="28">
        <v>4.3582431598803602E-2</v>
      </c>
      <c r="AB15" s="28">
        <v>0.53773515244680914</v>
      </c>
      <c r="AC15" s="28">
        <v>0.32171253940797312</v>
      </c>
      <c r="AD15" s="47">
        <v>2.2017190760019061E-3</v>
      </c>
      <c r="AE15" s="36">
        <v>1.98115490700899E-2</v>
      </c>
      <c r="AF15" s="28">
        <v>7.2091722021837751E-2</v>
      </c>
      <c r="AG15" s="28">
        <f t="shared" si="3"/>
        <v>3.7274711536680525</v>
      </c>
      <c r="AH15" s="28">
        <v>46.433743544022299</v>
      </c>
      <c r="AI15" s="29">
        <v>0.31564238751605522</v>
      </c>
      <c r="AJ15" s="28">
        <v>0.85610771367393512</v>
      </c>
      <c r="AK15" s="28">
        <v>0.91340245985859903</v>
      </c>
      <c r="AL15" s="29">
        <v>0.11084786511364353</v>
      </c>
      <c r="AM15" s="28">
        <f t="shared" si="4"/>
        <v>2.1960004261622332</v>
      </c>
      <c r="AN15" s="28"/>
    </row>
    <row r="16" spans="1:40">
      <c r="A16" s="13" t="s">
        <v>53</v>
      </c>
      <c r="B16" s="37" t="s">
        <v>335</v>
      </c>
      <c r="C16" s="53" t="s">
        <v>54</v>
      </c>
      <c r="D16" s="8" t="s">
        <v>55</v>
      </c>
      <c r="E16" s="8" t="s">
        <v>56</v>
      </c>
      <c r="F16" s="23">
        <v>38899</v>
      </c>
      <c r="G16" s="23">
        <v>38992</v>
      </c>
      <c r="H16" s="26">
        <v>1.4210341778237132</v>
      </c>
      <c r="I16" s="28">
        <v>1.2081260002958152</v>
      </c>
      <c r="J16" s="28">
        <v>0.79858948035574129</v>
      </c>
      <c r="K16" s="28">
        <v>0.32685146695622452</v>
      </c>
      <c r="L16" s="28">
        <v>0.54687206572544955</v>
      </c>
      <c r="M16" s="28">
        <v>1.0762075604174453</v>
      </c>
      <c r="N16" s="28">
        <v>0.64350449538782251</v>
      </c>
      <c r="O16" s="28">
        <f t="shared" si="0"/>
        <v>6.0211852469622116</v>
      </c>
      <c r="P16" s="27">
        <v>9.8134625623194172</v>
      </c>
      <c r="Q16" s="43">
        <v>6.3249467461752362E-2</v>
      </c>
      <c r="R16" s="27">
        <v>2.7349735943054241</v>
      </c>
      <c r="S16" s="28">
        <f t="shared" si="1"/>
        <v>12.611685624086594</v>
      </c>
      <c r="T16" s="43">
        <v>0.7951544950675169</v>
      </c>
      <c r="U16" s="43">
        <v>2.9901866269694606E-2</v>
      </c>
      <c r="V16" s="43">
        <v>0.13511644707392939</v>
      </c>
      <c r="W16" s="45">
        <v>9.5526460888996023E-2</v>
      </c>
      <c r="X16" s="28">
        <f t="shared" si="2"/>
        <v>1.055699269300137</v>
      </c>
      <c r="Y16" s="28">
        <v>0.14602355716942877</v>
      </c>
      <c r="Z16" s="28">
        <v>0.16107930814011595</v>
      </c>
      <c r="AA16" s="46">
        <v>3.3166347540509152E-3</v>
      </c>
      <c r="AB16" s="28">
        <v>4.6951802244336906E-2</v>
      </c>
      <c r="AC16" s="28">
        <v>3.1033996968834302E-2</v>
      </c>
      <c r="AD16" s="47">
        <v>2.2017190760019061E-3</v>
      </c>
      <c r="AE16" s="47">
        <v>2.2293617277449364E-3</v>
      </c>
      <c r="AF16" s="27">
        <v>9.3570989534436065E-3</v>
      </c>
      <c r="AG16" s="28">
        <f t="shared" si="3"/>
        <v>0.40219347903395736</v>
      </c>
      <c r="AH16" s="28">
        <v>51.055515612369454</v>
      </c>
      <c r="AI16" s="27">
        <v>0.31029290882516397</v>
      </c>
      <c r="AJ16" s="27">
        <v>1.2758981677432184</v>
      </c>
      <c r="AK16" s="27">
        <v>1.1999801655393199</v>
      </c>
      <c r="AL16" s="32">
        <v>0.18664794159278156</v>
      </c>
      <c r="AM16" s="28">
        <f t="shared" si="4"/>
        <v>2.972819183700484</v>
      </c>
      <c r="AN16" s="28"/>
    </row>
    <row r="17" spans="1:40">
      <c r="A17" s="90" t="s">
        <v>57</v>
      </c>
      <c r="B17" s="15" t="s">
        <v>8</v>
      </c>
      <c r="C17" s="16" t="s">
        <v>58</v>
      </c>
      <c r="D17" s="8" t="s">
        <v>59</v>
      </c>
      <c r="E17" s="8" t="s">
        <v>60</v>
      </c>
      <c r="F17" s="23">
        <v>38917</v>
      </c>
      <c r="G17" s="23">
        <v>39009</v>
      </c>
      <c r="H17" s="28">
        <v>1.247761319233412</v>
      </c>
      <c r="I17" s="28">
        <v>1.2402901532829675</v>
      </c>
      <c r="J17" s="28">
        <v>0.86987933508537907</v>
      </c>
      <c r="K17" s="28">
        <v>0.27249111273559112</v>
      </c>
      <c r="L17" s="28">
        <v>0.29637941844870841</v>
      </c>
      <c r="M17" s="42">
        <v>0.39055189577621902</v>
      </c>
      <c r="N17" s="28">
        <v>0.10032780971028202</v>
      </c>
      <c r="O17" s="28">
        <f t="shared" si="0"/>
        <v>4.4176810442725589</v>
      </c>
      <c r="P17" s="27">
        <v>10.322515789150312</v>
      </c>
      <c r="Q17" s="43">
        <v>6.3249467461752362E-2</v>
      </c>
      <c r="R17" s="27">
        <v>2.3592096700398768</v>
      </c>
      <c r="S17" s="28">
        <f t="shared" si="1"/>
        <v>12.744974926651942</v>
      </c>
      <c r="T17" s="43">
        <v>0.7951544950675169</v>
      </c>
      <c r="U17" s="27">
        <v>7.6455949494553116E-2</v>
      </c>
      <c r="V17" s="26">
        <v>0.26566753799076137</v>
      </c>
      <c r="W17" s="45">
        <v>9.5526460888996023E-2</v>
      </c>
      <c r="X17" s="28">
        <f t="shared" si="2"/>
        <v>1.2328044434418275</v>
      </c>
      <c r="Y17" s="28">
        <v>0.23409870198274735</v>
      </c>
      <c r="Z17" s="28">
        <v>0.47024285091639717</v>
      </c>
      <c r="AA17" s="46">
        <v>3.3166347540509152E-3</v>
      </c>
      <c r="AB17" s="28">
        <v>0.10801686465016209</v>
      </c>
      <c r="AC17" s="28">
        <v>5.545292124516564E-2</v>
      </c>
      <c r="AD17" s="47">
        <v>2.2017190760019061E-3</v>
      </c>
      <c r="AE17" s="47">
        <v>2.2293617277449364E-3</v>
      </c>
      <c r="AF17" s="28">
        <v>9.1657446574875331E-3</v>
      </c>
      <c r="AG17" s="28">
        <f t="shared" si="3"/>
        <v>0.88472479900975753</v>
      </c>
      <c r="AH17" s="28">
        <v>56.603352487033241</v>
      </c>
      <c r="AI17" s="28">
        <v>0.18722643513308909</v>
      </c>
      <c r="AJ17" s="28">
        <v>0.74795170396473343</v>
      </c>
      <c r="AK17" s="28">
        <v>0.75064375676352357</v>
      </c>
      <c r="AL17" s="28">
        <v>0.10663603558057166</v>
      </c>
      <c r="AM17" s="28">
        <f t="shared" si="4"/>
        <v>1.792457931441918</v>
      </c>
      <c r="AN17" s="28"/>
    </row>
    <row r="18" spans="1:40">
      <c r="A18" s="90"/>
      <c r="B18" s="15" t="s">
        <v>8</v>
      </c>
      <c r="C18" s="13" t="s">
        <v>61</v>
      </c>
      <c r="D18" s="8" t="s">
        <v>62</v>
      </c>
      <c r="E18" s="8" t="s">
        <v>63</v>
      </c>
      <c r="F18" s="23">
        <v>38899</v>
      </c>
      <c r="G18" s="23">
        <v>38992</v>
      </c>
      <c r="H18" s="26">
        <v>2.0844032957102638</v>
      </c>
      <c r="I18" s="28">
        <v>1.8791978952820927</v>
      </c>
      <c r="J18" s="28">
        <v>1.4959767021859443</v>
      </c>
      <c r="K18" s="28">
        <v>0.48811845667208908</v>
      </c>
      <c r="L18" s="28">
        <v>0.56150002974920366</v>
      </c>
      <c r="M18" s="28">
        <v>0.87329739368752635</v>
      </c>
      <c r="N18" s="28">
        <v>0.16141737289328736</v>
      </c>
      <c r="O18" s="28">
        <f t="shared" si="0"/>
        <v>7.543911146180406</v>
      </c>
      <c r="P18" s="27">
        <v>8.9322995938235419</v>
      </c>
      <c r="Q18" s="27">
        <v>0.19988104773366167</v>
      </c>
      <c r="R18" s="27">
        <v>3.4804587551348325</v>
      </c>
      <c r="S18" s="28">
        <f t="shared" si="1"/>
        <v>12.612639396692035</v>
      </c>
      <c r="T18" s="43">
        <v>0.7951544950675169</v>
      </c>
      <c r="U18" s="43">
        <v>2.9901866269694606E-2</v>
      </c>
      <c r="V18" s="27">
        <v>0.43299853488486195</v>
      </c>
      <c r="W18" s="27">
        <v>0.45458496533037474</v>
      </c>
      <c r="X18" s="28">
        <f t="shared" si="2"/>
        <v>1.7126398615524483</v>
      </c>
      <c r="Y18" s="28">
        <v>7.4876282256791447</v>
      </c>
      <c r="Z18" s="28">
        <v>17.832516326095519</v>
      </c>
      <c r="AA18" s="28">
        <v>0.24730281734734863</v>
      </c>
      <c r="AB18" s="28">
        <v>2.1737602731951036</v>
      </c>
      <c r="AC18" s="28">
        <v>0.66977035096877147</v>
      </c>
      <c r="AD18" s="47">
        <v>2.2017190760019061E-3</v>
      </c>
      <c r="AE18" s="28">
        <v>1.8379103726618589E-2</v>
      </c>
      <c r="AF18" s="27">
        <v>3.8813729040657677E-2</v>
      </c>
      <c r="AG18" s="28">
        <f t="shared" si="3"/>
        <v>28.47037254512917</v>
      </c>
      <c r="AH18" s="28">
        <v>41.7090432931967</v>
      </c>
      <c r="AI18" s="27">
        <v>0.17514865723670964</v>
      </c>
      <c r="AJ18" s="27">
        <v>0.63003803549813298</v>
      </c>
      <c r="AK18" s="27">
        <v>0.58304274167053238</v>
      </c>
      <c r="AL18" s="27">
        <v>0.1068270486964919</v>
      </c>
      <c r="AM18" s="28">
        <f t="shared" si="4"/>
        <v>1.4950564831018669</v>
      </c>
      <c r="AN18" s="28"/>
    </row>
    <row r="19" spans="1:40">
      <c r="A19" s="90"/>
      <c r="B19" s="15" t="s">
        <v>8</v>
      </c>
      <c r="C19" s="17" t="s">
        <v>64</v>
      </c>
      <c r="D19" s="8" t="s">
        <v>65</v>
      </c>
      <c r="E19" s="8" t="s">
        <v>66</v>
      </c>
      <c r="F19" s="23">
        <v>38898</v>
      </c>
      <c r="G19" s="23">
        <v>38992</v>
      </c>
      <c r="H19" s="27">
        <v>4.7524189945864421</v>
      </c>
      <c r="I19" s="28">
        <v>4.275374741371083</v>
      </c>
      <c r="J19" s="28">
        <v>3.8294183905873123</v>
      </c>
      <c r="K19" s="28">
        <v>1.5170107204106782</v>
      </c>
      <c r="L19" s="28">
        <v>2.1218450313069379</v>
      </c>
      <c r="M19" s="28">
        <v>2.961909685000633</v>
      </c>
      <c r="N19" s="28">
        <v>0.69921987455372547</v>
      </c>
      <c r="O19" s="28">
        <f t="shared" si="0"/>
        <v>20.157197437816812</v>
      </c>
      <c r="P19" s="27">
        <v>11.916955153475744</v>
      </c>
      <c r="Q19" s="27">
        <v>1.1425606444101493</v>
      </c>
      <c r="R19" s="27">
        <v>5.5659878634093252</v>
      </c>
      <c r="S19" s="28">
        <f t="shared" si="1"/>
        <v>18.62550366129522</v>
      </c>
      <c r="T19" s="27">
        <v>2.1973310931610164</v>
      </c>
      <c r="U19" s="27">
        <v>0.10270968622214216</v>
      </c>
      <c r="V19" s="27">
        <v>0.40416843351139137</v>
      </c>
      <c r="W19" s="27">
        <v>0.72775187688033516</v>
      </c>
      <c r="X19" s="28">
        <f t="shared" si="2"/>
        <v>3.4319610897748851</v>
      </c>
      <c r="Y19" s="28">
        <v>0.22299015340654582</v>
      </c>
      <c r="Z19" s="28">
        <v>0.46154740611045059</v>
      </c>
      <c r="AA19" s="46">
        <v>3.3166347540509152E-3</v>
      </c>
      <c r="AB19" s="28">
        <v>0.17742650874729898</v>
      </c>
      <c r="AC19" s="28">
        <v>9.196326215716101E-2</v>
      </c>
      <c r="AD19" s="47">
        <v>2.2017190760019061E-3</v>
      </c>
      <c r="AE19" s="28">
        <v>5.9344370423785138E-3</v>
      </c>
      <c r="AF19" s="27">
        <v>3.3475886104959399E-2</v>
      </c>
      <c r="AG19" s="28">
        <f t="shared" si="3"/>
        <v>0.99885600739884706</v>
      </c>
      <c r="AH19" s="28">
        <v>43.112397259700316</v>
      </c>
      <c r="AI19" s="27">
        <v>0.35021341799754729</v>
      </c>
      <c r="AJ19" s="27">
        <v>1.1636311440797669</v>
      </c>
      <c r="AK19" s="27">
        <v>1.0467098170842901</v>
      </c>
      <c r="AL19" s="27">
        <v>0.14110824000642452</v>
      </c>
      <c r="AM19" s="28">
        <f t="shared" si="4"/>
        <v>2.7016626191680286</v>
      </c>
      <c r="AN19" s="28"/>
    </row>
    <row r="20" spans="1:40">
      <c r="A20" s="90"/>
      <c r="B20" s="15" t="s">
        <v>8</v>
      </c>
      <c r="C20" s="17" t="s">
        <v>326</v>
      </c>
      <c r="D20" s="8" t="s">
        <v>67</v>
      </c>
      <c r="E20" s="8" t="s">
        <v>68</v>
      </c>
      <c r="F20" s="23">
        <v>38899</v>
      </c>
      <c r="G20" s="23">
        <v>38991</v>
      </c>
      <c r="H20" s="27">
        <v>5.64113872770647</v>
      </c>
      <c r="I20" s="28">
        <v>4.25244280959752</v>
      </c>
      <c r="J20" s="28">
        <v>3.1791813444933736</v>
      </c>
      <c r="K20" s="28">
        <v>1.7153510981515683</v>
      </c>
      <c r="L20" s="28">
        <v>1.3961490237667906</v>
      </c>
      <c r="M20" s="28">
        <v>1.8230847840726341</v>
      </c>
      <c r="N20" s="28">
        <v>0.32890091252990761</v>
      </c>
      <c r="O20" s="28">
        <f t="shared" si="0"/>
        <v>18.336248700318265</v>
      </c>
      <c r="P20" s="27">
        <v>10.525292354591302</v>
      </c>
      <c r="Q20" s="27">
        <v>0.52495526929712966</v>
      </c>
      <c r="R20" s="27">
        <v>4.0098910324170669</v>
      </c>
      <c r="S20" s="28">
        <f t="shared" si="1"/>
        <v>15.060138656305497</v>
      </c>
      <c r="T20" s="27">
        <v>1.8600794223220425</v>
      </c>
      <c r="U20" s="27">
        <v>0.17675581491346601</v>
      </c>
      <c r="V20" s="27">
        <v>0.56381381159812127</v>
      </c>
      <c r="W20" s="27">
        <v>1.0802010166584342</v>
      </c>
      <c r="X20" s="28">
        <f t="shared" si="2"/>
        <v>3.6808500654920637</v>
      </c>
      <c r="Y20" s="28">
        <v>0.91182450443423535</v>
      </c>
      <c r="Z20" s="28">
        <v>2.2736608940509742</v>
      </c>
      <c r="AA20" s="28">
        <v>5.866249045986896E-2</v>
      </c>
      <c r="AB20" s="28">
        <v>0.78095853750222322</v>
      </c>
      <c r="AC20" s="28">
        <v>0.52712654774000411</v>
      </c>
      <c r="AD20" s="49">
        <v>2.3872078520544536E-3</v>
      </c>
      <c r="AE20" s="28">
        <v>2.6372281960239642E-2</v>
      </c>
      <c r="AF20" s="27">
        <v>7.4617281137404096E-2</v>
      </c>
      <c r="AG20" s="28">
        <f t="shared" si="3"/>
        <v>4.6556097451370038</v>
      </c>
      <c r="AH20" s="28">
        <v>42.020787090718983</v>
      </c>
      <c r="AI20" s="27">
        <v>0.20144509966605403</v>
      </c>
      <c r="AJ20" s="27">
        <v>0.843031726284312</v>
      </c>
      <c r="AK20" s="27">
        <v>0.6241656473433409</v>
      </c>
      <c r="AL20" s="27">
        <v>0.10678088952582386</v>
      </c>
      <c r="AM20" s="28">
        <f t="shared" si="4"/>
        <v>1.7754233628195308</v>
      </c>
      <c r="AN20" s="28"/>
    </row>
    <row r="21" spans="1:40">
      <c r="A21" s="90"/>
      <c r="B21" s="15" t="s">
        <v>8</v>
      </c>
      <c r="C21" s="17" t="s">
        <v>69</v>
      </c>
      <c r="D21" s="8" t="s">
        <v>70</v>
      </c>
      <c r="E21" s="8" t="s">
        <v>71</v>
      </c>
      <c r="F21" s="23">
        <v>38898</v>
      </c>
      <c r="G21" s="23">
        <v>38990</v>
      </c>
      <c r="H21" s="27">
        <v>1.4096136078288082</v>
      </c>
      <c r="I21" s="28">
        <v>1.3048155689302663</v>
      </c>
      <c r="J21" s="28">
        <v>1.0273589464210642</v>
      </c>
      <c r="K21" s="28">
        <v>0.37288624380909646</v>
      </c>
      <c r="L21" s="28">
        <v>0.37294139162809564</v>
      </c>
      <c r="M21" s="28">
        <v>0.64959406284590204</v>
      </c>
      <c r="N21" s="28">
        <v>0.12195448685629325</v>
      </c>
      <c r="O21" s="28">
        <f t="shared" si="0"/>
        <v>5.2591643083195265</v>
      </c>
      <c r="P21" s="27">
        <v>7.8395300765597309</v>
      </c>
      <c r="Q21" s="43">
        <v>6.3249467461752362E-2</v>
      </c>
      <c r="R21" s="27">
        <v>2.2337496273506368</v>
      </c>
      <c r="S21" s="28">
        <f t="shared" si="1"/>
        <v>10.136529171372121</v>
      </c>
      <c r="T21" s="43">
        <v>0.7951544950675169</v>
      </c>
      <c r="U21" s="43">
        <v>2.9901866269694606E-2</v>
      </c>
      <c r="V21" s="43">
        <v>0.13511644707392939</v>
      </c>
      <c r="W21" s="34">
        <v>9.5526460888996023E-2</v>
      </c>
      <c r="X21" s="28">
        <f t="shared" si="2"/>
        <v>1.055699269300137</v>
      </c>
      <c r="Y21" s="28">
        <v>0.21896857586593749</v>
      </c>
      <c r="Z21" s="28">
        <v>0.44528449888986948</v>
      </c>
      <c r="AA21" s="28">
        <v>5.6861403586611903E-3</v>
      </c>
      <c r="AB21" s="28">
        <v>0.10050224144952483</v>
      </c>
      <c r="AC21" s="28">
        <v>5.0292478065842923E-2</v>
      </c>
      <c r="AD21" s="47">
        <v>2.2017190760019061E-3</v>
      </c>
      <c r="AE21" s="47">
        <v>2.2293617277449364E-3</v>
      </c>
      <c r="AF21" s="27">
        <v>9.387791946957413E-3</v>
      </c>
      <c r="AG21" s="28">
        <f t="shared" si="3"/>
        <v>0.83455280738054005</v>
      </c>
      <c r="AH21" s="28">
        <v>54.80047486533639</v>
      </c>
      <c r="AI21" s="27">
        <v>0.18435147711968386</v>
      </c>
      <c r="AJ21" s="27">
        <v>0.59431372213656708</v>
      </c>
      <c r="AK21" s="27">
        <v>0.53035624338408149</v>
      </c>
      <c r="AL21" s="27">
        <v>7.3667160374808832E-2</v>
      </c>
      <c r="AM21" s="28">
        <f t="shared" si="4"/>
        <v>1.3826886030151413</v>
      </c>
      <c r="AN21" s="28"/>
    </row>
    <row r="22" spans="1:40">
      <c r="A22" s="90"/>
      <c r="B22" s="15" t="s">
        <v>8</v>
      </c>
      <c r="C22" s="17" t="s">
        <v>327</v>
      </c>
      <c r="D22" s="8" t="s">
        <v>72</v>
      </c>
      <c r="E22" s="8" t="s">
        <v>73</v>
      </c>
      <c r="F22" s="23">
        <v>38902</v>
      </c>
      <c r="G22" s="23">
        <v>38993</v>
      </c>
      <c r="H22" s="27">
        <v>1.5107656183546501</v>
      </c>
      <c r="I22" s="28">
        <v>1.5738198023904142</v>
      </c>
      <c r="J22" s="28">
        <v>1.5801251209487333</v>
      </c>
      <c r="K22" s="28">
        <v>1.4918800939112602</v>
      </c>
      <c r="L22" s="28">
        <v>1.6817584657254139</v>
      </c>
      <c r="M22" s="28">
        <v>2.630128318958155</v>
      </c>
      <c r="N22" s="28">
        <v>0.61388584279488834</v>
      </c>
      <c r="O22" s="28">
        <f t="shared" si="0"/>
        <v>11.082363263083515</v>
      </c>
      <c r="P22" s="27">
        <v>7.6966396993696291</v>
      </c>
      <c r="Q22" s="27">
        <v>0.19558466998144891</v>
      </c>
      <c r="R22" s="27">
        <v>2.4969286507354949</v>
      </c>
      <c r="S22" s="28">
        <f t="shared" si="1"/>
        <v>10.389153020086573</v>
      </c>
      <c r="T22" s="43">
        <v>0.7951544950675169</v>
      </c>
      <c r="U22" s="32">
        <v>6.6085975682352041E-2</v>
      </c>
      <c r="V22" s="32">
        <v>0.3181135168696741</v>
      </c>
      <c r="W22" s="27">
        <v>0.27241138084577987</v>
      </c>
      <c r="X22" s="28">
        <f t="shared" si="2"/>
        <v>1.4517653684653231</v>
      </c>
      <c r="Y22" s="28">
        <v>0.82561019024368987</v>
      </c>
      <c r="Z22" s="28">
        <v>2.2286170032769781</v>
      </c>
      <c r="AA22" s="28">
        <v>0.17078051548625839</v>
      </c>
      <c r="AB22" s="28">
        <v>0.66729581067788923</v>
      </c>
      <c r="AC22" s="28">
        <v>0.47647674352557673</v>
      </c>
      <c r="AD22" s="28">
        <v>1.0513031797853043E-2</v>
      </c>
      <c r="AE22" s="28">
        <v>4.6652609619436791E-2</v>
      </c>
      <c r="AF22" s="27">
        <v>0.11377514283588186</v>
      </c>
      <c r="AG22" s="28">
        <f t="shared" si="3"/>
        <v>4.5397210474635639</v>
      </c>
      <c r="AH22" s="28">
        <v>40.792389386579238</v>
      </c>
      <c r="AI22" s="27">
        <v>0.17509112091168016</v>
      </c>
      <c r="AJ22" s="27">
        <v>0.569788346721677</v>
      </c>
      <c r="AK22" s="27">
        <v>0.63109906370760127</v>
      </c>
      <c r="AL22" s="27">
        <v>0.10274741208200028</v>
      </c>
      <c r="AM22" s="28">
        <f t="shared" si="4"/>
        <v>1.4787259434229587</v>
      </c>
      <c r="AN22" s="28"/>
    </row>
    <row r="23" spans="1:40">
      <c r="A23" s="87" t="s">
        <v>74</v>
      </c>
      <c r="B23" s="9" t="s">
        <v>8</v>
      </c>
      <c r="C23" s="10" t="s">
        <v>75</v>
      </c>
      <c r="D23" s="8" t="s">
        <v>76</v>
      </c>
      <c r="E23" s="8" t="s">
        <v>77</v>
      </c>
      <c r="F23" s="23">
        <v>38903</v>
      </c>
      <c r="G23" s="23">
        <v>38995</v>
      </c>
      <c r="H23" s="28">
        <v>4.3502118144966726</v>
      </c>
      <c r="I23" s="28">
        <v>5.8011674619373945</v>
      </c>
      <c r="J23" s="28">
        <v>6.1462555458230446</v>
      </c>
      <c r="K23" s="28">
        <v>1.9160272835136047</v>
      </c>
      <c r="L23" s="28">
        <v>2.729316748784762</v>
      </c>
      <c r="M23" s="28">
        <v>4.3855427306091421</v>
      </c>
      <c r="N23" s="28">
        <v>1.1571657101819244</v>
      </c>
      <c r="O23" s="28">
        <f t="shared" si="0"/>
        <v>26.485687295346544</v>
      </c>
      <c r="P23" s="32">
        <v>13.816171943728689</v>
      </c>
      <c r="Q23" s="32">
        <v>0.49186278698317171</v>
      </c>
      <c r="R23" s="32">
        <v>11.247882502674797</v>
      </c>
      <c r="S23" s="28">
        <f t="shared" si="1"/>
        <v>25.555917233386658</v>
      </c>
      <c r="T23" s="32">
        <v>6.3619400513811346</v>
      </c>
      <c r="U23" s="32">
        <v>0.16212692109532853</v>
      </c>
      <c r="V23" s="32">
        <v>3.6887857091051193</v>
      </c>
      <c r="W23" s="32">
        <v>4.98322967831428</v>
      </c>
      <c r="X23" s="28">
        <f t="shared" si="2"/>
        <v>15.196082359895861</v>
      </c>
      <c r="Y23" s="28">
        <v>0.70026874719351828</v>
      </c>
      <c r="Z23" s="28">
        <v>1.5403204361847631</v>
      </c>
      <c r="AA23" s="28">
        <v>1.4749327628290627E-2</v>
      </c>
      <c r="AB23" s="28">
        <v>0.3837917351834999</v>
      </c>
      <c r="AC23" s="28">
        <v>0.174313066820456</v>
      </c>
      <c r="AD23" s="47">
        <v>2.2017190760019061E-3</v>
      </c>
      <c r="AE23" s="36">
        <v>5.58678164919609E-3</v>
      </c>
      <c r="AF23" s="28">
        <v>3.2133052015804929E-2</v>
      </c>
      <c r="AG23" s="28">
        <f t="shared" si="3"/>
        <v>2.8533648657515309</v>
      </c>
      <c r="AH23" s="28">
        <v>31.277876038378182</v>
      </c>
      <c r="AI23" s="29">
        <v>1.239923521732065</v>
      </c>
      <c r="AJ23" s="28">
        <v>1.3327470681818483</v>
      </c>
      <c r="AK23" s="28">
        <v>1.0556287231725856</v>
      </c>
      <c r="AL23" s="43">
        <v>2.3674019361603987E-2</v>
      </c>
      <c r="AM23" s="28">
        <f t="shared" si="4"/>
        <v>3.6519733324481032</v>
      </c>
      <c r="AN23" s="28"/>
    </row>
    <row r="24" spans="1:40">
      <c r="A24" s="87"/>
      <c r="B24" s="9" t="s">
        <v>8</v>
      </c>
      <c r="C24" s="10" t="s">
        <v>78</v>
      </c>
      <c r="D24" s="8" t="s">
        <v>79</v>
      </c>
      <c r="E24" s="8" t="s">
        <v>80</v>
      </c>
      <c r="F24" s="23">
        <v>38909</v>
      </c>
      <c r="G24" s="23">
        <v>39000</v>
      </c>
      <c r="H24" s="28">
        <v>1.4612138575891342</v>
      </c>
      <c r="I24" s="28">
        <v>2.5929827022838143</v>
      </c>
      <c r="J24" s="28">
        <v>2.5835499112769433</v>
      </c>
      <c r="K24" s="28">
        <v>1.0228144194938358</v>
      </c>
      <c r="L24" s="28">
        <v>1.3471836315994596</v>
      </c>
      <c r="M24" s="28">
        <v>2.0545298635137987</v>
      </c>
      <c r="N24" s="28">
        <v>0.56682153519841483</v>
      </c>
      <c r="O24" s="28">
        <f t="shared" si="0"/>
        <v>11.6290959209554</v>
      </c>
      <c r="P24" s="32">
        <v>20.191837155105357</v>
      </c>
      <c r="Q24" s="32">
        <v>1.9667249334722054</v>
      </c>
      <c r="R24" s="32">
        <v>95.117243181881122</v>
      </c>
      <c r="S24" s="28">
        <f t="shared" si="1"/>
        <v>117.27580527045868</v>
      </c>
      <c r="T24" s="32">
        <v>9.2865921180199305</v>
      </c>
      <c r="U24" s="32">
        <v>0.10664191155341854</v>
      </c>
      <c r="V24" s="32">
        <v>1.335299265487359</v>
      </c>
      <c r="W24" s="32">
        <v>2.4840275298518533</v>
      </c>
      <c r="X24" s="28">
        <f t="shared" si="2"/>
        <v>13.212560824912561</v>
      </c>
      <c r="Y24" s="28">
        <v>1.086586334560157</v>
      </c>
      <c r="Z24" s="28">
        <v>0.73070069230538248</v>
      </c>
      <c r="AA24" s="28">
        <v>9.7057374372272274E-3</v>
      </c>
      <c r="AB24" s="28">
        <v>0.15794251112209731</v>
      </c>
      <c r="AC24" s="28">
        <v>9.9411231360022806E-2</v>
      </c>
      <c r="AD24" s="47">
        <v>2.2017190760019061E-3</v>
      </c>
      <c r="AE24" s="47">
        <v>2.2293617277449364E-3</v>
      </c>
      <c r="AF24" s="28">
        <v>1.8845683643080959E-2</v>
      </c>
      <c r="AG24" s="28">
        <f t="shared" si="3"/>
        <v>2.1076232712317142</v>
      </c>
      <c r="AH24" s="28">
        <v>26.354527844654232</v>
      </c>
      <c r="AI24" s="29">
        <v>1.0461714265333615</v>
      </c>
      <c r="AJ24" s="28">
        <v>1.1303360015853139</v>
      </c>
      <c r="AK24" s="29">
        <v>1.7237706392614425</v>
      </c>
      <c r="AL24" s="29">
        <v>0.15011514941494983</v>
      </c>
      <c r="AM24" s="28">
        <f t="shared" si="4"/>
        <v>4.0503932167950678</v>
      </c>
      <c r="AN24" s="28"/>
    </row>
    <row r="25" spans="1:40">
      <c r="A25" s="87"/>
      <c r="B25" s="9" t="s">
        <v>8</v>
      </c>
      <c r="C25" s="10" t="s">
        <v>81</v>
      </c>
      <c r="D25" s="8" t="s">
        <v>82</v>
      </c>
      <c r="E25" s="8" t="s">
        <v>83</v>
      </c>
      <c r="F25" s="23">
        <v>38902</v>
      </c>
      <c r="G25" s="23">
        <v>38993</v>
      </c>
      <c r="H25" s="28">
        <v>2.6135323870010367</v>
      </c>
      <c r="I25" s="28">
        <v>4.5908695094881224</v>
      </c>
      <c r="J25" s="28">
        <v>4.6943899814479959</v>
      </c>
      <c r="K25" s="28">
        <v>1.7789141921550631</v>
      </c>
      <c r="L25" s="28">
        <v>2.1488560682745246</v>
      </c>
      <c r="M25" s="28">
        <v>3.4064769362231075</v>
      </c>
      <c r="N25" s="28">
        <v>0.835855634148157</v>
      </c>
      <c r="O25" s="28">
        <f t="shared" si="0"/>
        <v>20.068894708738007</v>
      </c>
      <c r="P25" s="32">
        <v>28.477254457530709</v>
      </c>
      <c r="Q25" s="32">
        <v>6.2972238792194304</v>
      </c>
      <c r="R25" s="32">
        <v>169.79302927648908</v>
      </c>
      <c r="S25" s="28">
        <f t="shared" si="1"/>
        <v>204.56750761323923</v>
      </c>
      <c r="T25" s="32">
        <v>11.009023204200467</v>
      </c>
      <c r="U25" s="32">
        <v>0.17992710470274711</v>
      </c>
      <c r="V25" s="32">
        <v>2.0111868163186251</v>
      </c>
      <c r="W25" s="32">
        <v>3.5311354243067998</v>
      </c>
      <c r="X25" s="28">
        <f t="shared" si="2"/>
        <v>16.73127254952864</v>
      </c>
      <c r="Y25" s="28">
        <v>0.92488181991344987</v>
      </c>
      <c r="Z25" s="28">
        <v>0.93807048470833032</v>
      </c>
      <c r="AA25" s="28">
        <v>1.1678047203286373E-2</v>
      </c>
      <c r="AB25" s="28">
        <v>0.19307220153515672</v>
      </c>
      <c r="AC25" s="28">
        <v>0.11725845660154173</v>
      </c>
      <c r="AD25" s="47">
        <v>2.2017190760019061E-3</v>
      </c>
      <c r="AE25" s="47">
        <v>2.2293617277449364E-3</v>
      </c>
      <c r="AF25" s="28">
        <v>2.0896470969492598E-2</v>
      </c>
      <c r="AG25" s="28">
        <f t="shared" si="3"/>
        <v>2.2102885617350045</v>
      </c>
      <c r="AH25" s="28">
        <v>35.190904327616842</v>
      </c>
      <c r="AI25" s="29">
        <v>1.0640209799745965</v>
      </c>
      <c r="AJ25" s="28">
        <v>1.4890576089704561</v>
      </c>
      <c r="AK25" s="29">
        <v>1.7296342332424715</v>
      </c>
      <c r="AL25" s="29">
        <v>0.23404555890243017</v>
      </c>
      <c r="AM25" s="28">
        <f t="shared" si="4"/>
        <v>4.5167583810899545</v>
      </c>
      <c r="AN25" s="28"/>
    </row>
    <row r="26" spans="1:40">
      <c r="A26" s="87"/>
      <c r="B26" s="9" t="s">
        <v>8</v>
      </c>
      <c r="C26" s="10" t="s">
        <v>84</v>
      </c>
      <c r="D26" s="8" t="s">
        <v>85</v>
      </c>
      <c r="E26" s="8" t="s">
        <v>86</v>
      </c>
      <c r="F26" s="23">
        <v>38902</v>
      </c>
      <c r="G26" s="23">
        <v>38993</v>
      </c>
      <c r="H26" s="28">
        <v>2.6653890950908838</v>
      </c>
      <c r="I26" s="28">
        <v>4.117467391005678</v>
      </c>
      <c r="J26" s="28">
        <v>3.7946147742386431</v>
      </c>
      <c r="K26" s="28">
        <v>1.1264148204464999</v>
      </c>
      <c r="L26" s="28">
        <v>1.4955743978093312</v>
      </c>
      <c r="M26" s="28">
        <v>2.4409671062650671</v>
      </c>
      <c r="N26" s="28">
        <v>0.55724470035006035</v>
      </c>
      <c r="O26" s="28">
        <f t="shared" si="0"/>
        <v>16.197672285206163</v>
      </c>
      <c r="P26" s="32">
        <v>26.231085917593258</v>
      </c>
      <c r="Q26" s="32">
        <v>1.0122255169257972</v>
      </c>
      <c r="R26" s="32">
        <v>49.573956672593262</v>
      </c>
      <c r="S26" s="28">
        <f t="shared" si="1"/>
        <v>76.817268107112312</v>
      </c>
      <c r="T26" s="32">
        <v>3.0605221624043502</v>
      </c>
      <c r="U26" s="32">
        <v>7.0792306021556617E-2</v>
      </c>
      <c r="V26" s="32">
        <v>1.7317168648185233</v>
      </c>
      <c r="W26" s="32">
        <v>1.3621985397305736</v>
      </c>
      <c r="X26" s="28">
        <f t="shared" si="2"/>
        <v>6.2252298729750031</v>
      </c>
      <c r="Y26" s="28">
        <v>0.60823602409672162</v>
      </c>
      <c r="Z26" s="28">
        <v>0.55231646397072165</v>
      </c>
      <c r="AA26" s="46">
        <v>3.3166347540509152E-3</v>
      </c>
      <c r="AB26" s="28">
        <v>0.12173354933784274</v>
      </c>
      <c r="AC26" s="28">
        <v>6.3897017172065265E-2</v>
      </c>
      <c r="AD26" s="47">
        <v>2.2017190760019061E-3</v>
      </c>
      <c r="AE26" s="47">
        <v>2.2293617277449364E-3</v>
      </c>
      <c r="AF26" s="28">
        <v>8.8993357964419189E-3</v>
      </c>
      <c r="AG26" s="28">
        <f t="shared" si="3"/>
        <v>1.362830105931591</v>
      </c>
      <c r="AH26" s="28">
        <v>43.401934030369802</v>
      </c>
      <c r="AI26" s="29">
        <v>0.55078617819437259</v>
      </c>
      <c r="AJ26" s="28">
        <v>1.2537993052324601</v>
      </c>
      <c r="AK26" s="29">
        <v>1.4845245937603302</v>
      </c>
      <c r="AL26" s="29">
        <v>0.1503499476789748</v>
      </c>
      <c r="AM26" s="28">
        <f t="shared" si="4"/>
        <v>3.4394600248661376</v>
      </c>
      <c r="AN26" s="28"/>
    </row>
    <row r="27" spans="1:40">
      <c r="A27" s="87"/>
      <c r="B27" s="9" t="s">
        <v>8</v>
      </c>
      <c r="C27" s="10" t="s">
        <v>87</v>
      </c>
      <c r="D27" s="8" t="s">
        <v>88</v>
      </c>
      <c r="E27" s="8" t="s">
        <v>89</v>
      </c>
      <c r="F27" s="23">
        <v>38908</v>
      </c>
      <c r="G27" s="23">
        <v>39006</v>
      </c>
      <c r="H27" s="28">
        <v>2.104091889868076</v>
      </c>
      <c r="I27" s="28">
        <v>4.194283970051023</v>
      </c>
      <c r="J27" s="28">
        <v>4.4668671610388015</v>
      </c>
      <c r="K27" s="28">
        <v>1.829069053098815</v>
      </c>
      <c r="L27" s="28">
        <v>2.2835221550624327</v>
      </c>
      <c r="M27" s="28">
        <v>3.6542336325900355</v>
      </c>
      <c r="N27" s="28">
        <v>0.81349959580216957</v>
      </c>
      <c r="O27" s="28">
        <f t="shared" si="0"/>
        <v>19.345567457511354</v>
      </c>
      <c r="P27" s="32">
        <v>39.46517801405507</v>
      </c>
      <c r="Q27" s="32">
        <v>3.9683374713367603</v>
      </c>
      <c r="R27" s="32">
        <v>101.49887958926219</v>
      </c>
      <c r="S27" s="28">
        <f t="shared" si="1"/>
        <v>144.93239507465401</v>
      </c>
      <c r="T27" s="32">
        <v>2.5470231096650293</v>
      </c>
      <c r="U27" s="32">
        <v>0.15613483777250717</v>
      </c>
      <c r="V27" s="32">
        <v>1.5182156876922184</v>
      </c>
      <c r="W27" s="32">
        <v>2.0234898966385382</v>
      </c>
      <c r="X27" s="28">
        <f t="shared" si="2"/>
        <v>6.244863531768293</v>
      </c>
      <c r="Y27" s="28">
        <v>2.1611925764073447</v>
      </c>
      <c r="Z27" s="28">
        <v>1.2511988068844635</v>
      </c>
      <c r="AA27" s="28">
        <v>4.8151036478669716E-2</v>
      </c>
      <c r="AB27" s="28">
        <v>0.29496968307537708</v>
      </c>
      <c r="AC27" s="28">
        <v>0.18692611793671862</v>
      </c>
      <c r="AD27" s="47">
        <v>2.2017190760019061E-3</v>
      </c>
      <c r="AE27" s="36">
        <v>1.5550127501875058E-2</v>
      </c>
      <c r="AF27" s="28">
        <v>4.7006391707612206E-2</v>
      </c>
      <c r="AG27" s="28">
        <f t="shared" si="3"/>
        <v>4.0071964590680631</v>
      </c>
      <c r="AH27" s="28">
        <v>36.34215875373873</v>
      </c>
      <c r="AI27" s="29">
        <v>2.4735219765818179</v>
      </c>
      <c r="AJ27" s="28">
        <v>2.6542459162980054</v>
      </c>
      <c r="AK27" s="29">
        <v>0.31872600476949853</v>
      </c>
      <c r="AL27" s="29">
        <v>0.28021477519992766</v>
      </c>
      <c r="AM27" s="28">
        <f t="shared" si="4"/>
        <v>5.7267086728492496</v>
      </c>
      <c r="AN27" s="28"/>
    </row>
    <row r="28" spans="1:40">
      <c r="A28" s="87" t="s">
        <v>90</v>
      </c>
      <c r="B28" s="9" t="s">
        <v>8</v>
      </c>
      <c r="C28" s="10" t="s">
        <v>91</v>
      </c>
      <c r="D28" s="8" t="s">
        <v>92</v>
      </c>
      <c r="E28" s="8" t="s">
        <v>93</v>
      </c>
      <c r="F28" s="23">
        <v>38905</v>
      </c>
      <c r="G28" s="23">
        <v>38999</v>
      </c>
      <c r="H28" s="28">
        <v>4.8498704025545099</v>
      </c>
      <c r="I28" s="28">
        <v>6.7012396795791558</v>
      </c>
      <c r="J28" s="28">
        <v>8.5886158844028575</v>
      </c>
      <c r="K28" s="28">
        <v>2.477561877101965</v>
      </c>
      <c r="L28" s="28">
        <v>5.4026317261063728</v>
      </c>
      <c r="M28" s="28">
        <v>8.5097745471851933</v>
      </c>
      <c r="N28" s="28">
        <v>2.2549028938145486</v>
      </c>
      <c r="O28" s="28">
        <f t="shared" si="0"/>
        <v>38.784597010744605</v>
      </c>
      <c r="P28" s="32">
        <v>32.788477563119763</v>
      </c>
      <c r="Q28" s="32">
        <v>2.4228440916250782</v>
      </c>
      <c r="R28" s="32">
        <v>52.568739961277764</v>
      </c>
      <c r="S28" s="28">
        <f t="shared" si="1"/>
        <v>87.780061616022607</v>
      </c>
      <c r="T28" s="32">
        <v>17.157026281308443</v>
      </c>
      <c r="U28" s="32">
        <v>0.89147861674157647</v>
      </c>
      <c r="V28" s="32">
        <v>3.2171017387962833</v>
      </c>
      <c r="W28" s="32">
        <v>5.7337122659792872</v>
      </c>
      <c r="X28" s="28">
        <f t="shared" si="2"/>
        <v>26.999318902825593</v>
      </c>
      <c r="Y28" s="28">
        <v>1.6738400388349437</v>
      </c>
      <c r="Z28" s="28">
        <v>4.1224141795924796</v>
      </c>
      <c r="AA28" s="28">
        <v>6.2076699896595422E-2</v>
      </c>
      <c r="AB28" s="28">
        <v>2.2370755999595135</v>
      </c>
      <c r="AC28" s="28">
        <v>0.79400807875814605</v>
      </c>
      <c r="AD28" s="36">
        <v>7.6676202784161721E-3</v>
      </c>
      <c r="AE28" s="36">
        <v>1.9929615759423442E-2</v>
      </c>
      <c r="AF28" s="28">
        <v>8.2282781369722377E-2</v>
      </c>
      <c r="AG28" s="28">
        <f t="shared" si="3"/>
        <v>8.9992946144492407</v>
      </c>
      <c r="AH28" s="28">
        <v>46.015688373366373</v>
      </c>
      <c r="AI28" s="43">
        <v>3.3364292142911721E-2</v>
      </c>
      <c r="AJ28" s="39">
        <v>5.2146828468397688E-2</v>
      </c>
      <c r="AK28" s="39">
        <v>4.6365949194741823E-2</v>
      </c>
      <c r="AL28" s="43">
        <v>2.3674019361603987E-2</v>
      </c>
      <c r="AM28" s="28">
        <f t="shared" si="4"/>
        <v>0.15555108916765523</v>
      </c>
      <c r="AN28" s="28"/>
    </row>
    <row r="29" spans="1:40">
      <c r="A29" s="87"/>
      <c r="B29" s="9" t="s">
        <v>8</v>
      </c>
      <c r="C29" s="10" t="s">
        <v>94</v>
      </c>
      <c r="D29" s="8" t="s">
        <v>95</v>
      </c>
      <c r="E29" s="8" t="s">
        <v>96</v>
      </c>
      <c r="F29" s="23">
        <v>38908</v>
      </c>
      <c r="G29" s="23">
        <v>39000</v>
      </c>
      <c r="H29" s="28">
        <v>7.1906509977664372</v>
      </c>
      <c r="I29" s="28">
        <v>9.0205117947704458</v>
      </c>
      <c r="J29" s="28">
        <v>8.4684335667024531</v>
      </c>
      <c r="K29" s="28">
        <v>2.1683962090461275</v>
      </c>
      <c r="L29" s="28">
        <v>3.5894442429162416</v>
      </c>
      <c r="M29" s="28">
        <v>6.102423152286935</v>
      </c>
      <c r="N29" s="28">
        <v>1.4403669370996459</v>
      </c>
      <c r="O29" s="28">
        <f t="shared" si="0"/>
        <v>37.980226900588285</v>
      </c>
      <c r="P29" s="32">
        <v>34.328661701687487</v>
      </c>
      <c r="Q29" s="32">
        <v>1.4098185386650872</v>
      </c>
      <c r="R29" s="32">
        <v>63.206797173757188</v>
      </c>
      <c r="S29" s="28">
        <f t="shared" si="1"/>
        <v>98.945277414109768</v>
      </c>
      <c r="T29" s="32">
        <v>16.965723487493506</v>
      </c>
      <c r="U29" s="32">
        <v>0.48052486456417598</v>
      </c>
      <c r="V29" s="32">
        <v>6.0814961656664543</v>
      </c>
      <c r="W29" s="32">
        <v>9.1606370422943346</v>
      </c>
      <c r="X29" s="28">
        <f t="shared" si="2"/>
        <v>32.68838156001847</v>
      </c>
      <c r="Y29" s="28">
        <v>1.3985748232290451</v>
      </c>
      <c r="Z29" s="28">
        <v>2.3613970102281008</v>
      </c>
      <c r="AA29" s="28">
        <v>6.8297386354003634E-2</v>
      </c>
      <c r="AB29" s="28">
        <v>0.44126540067901587</v>
      </c>
      <c r="AC29" s="28">
        <v>0.22407993460055409</v>
      </c>
      <c r="AD29" s="36">
        <v>5.8157804566352405E-3</v>
      </c>
      <c r="AE29" s="36">
        <v>1.1740188635015693E-2</v>
      </c>
      <c r="AF29" s="28">
        <v>2.9170976163010589E-2</v>
      </c>
      <c r="AG29" s="28">
        <f t="shared" si="3"/>
        <v>4.5403415003453818</v>
      </c>
      <c r="AH29" s="28">
        <v>88.158314640253181</v>
      </c>
      <c r="AI29" s="29">
        <v>0.75927009546890101</v>
      </c>
      <c r="AJ29" s="29">
        <v>1.4527816022270381</v>
      </c>
      <c r="AK29" s="29">
        <v>1.6630483817037693</v>
      </c>
      <c r="AL29" s="29">
        <v>0.22072823175055536</v>
      </c>
      <c r="AM29" s="28">
        <f t="shared" si="4"/>
        <v>4.0958283111502638</v>
      </c>
      <c r="AN29" s="28"/>
    </row>
    <row r="30" spans="1:40">
      <c r="A30" s="87"/>
      <c r="B30" s="9" t="s">
        <v>8</v>
      </c>
      <c r="C30" s="10" t="s">
        <v>97</v>
      </c>
      <c r="D30" s="8" t="s">
        <v>98</v>
      </c>
      <c r="E30" s="8" t="s">
        <v>99</v>
      </c>
      <c r="F30" s="23">
        <v>38908</v>
      </c>
      <c r="G30" s="23">
        <v>38999</v>
      </c>
      <c r="H30" s="28">
        <v>4.7728981768762004</v>
      </c>
      <c r="I30" s="28">
        <v>5.0118905577472175</v>
      </c>
      <c r="J30" s="28">
        <v>4.2929454787071188</v>
      </c>
      <c r="K30" s="28">
        <v>1.3221161099831278</v>
      </c>
      <c r="L30" s="28">
        <v>2.2602333604477294</v>
      </c>
      <c r="M30" s="28">
        <v>3.4498663408724952</v>
      </c>
      <c r="N30" s="28">
        <v>0.94537736942984807</v>
      </c>
      <c r="O30" s="28">
        <f t="shared" si="0"/>
        <v>22.055327394063738</v>
      </c>
      <c r="P30" s="32">
        <v>25.811583694437353</v>
      </c>
      <c r="Q30" s="32">
        <v>1.3882923361376149</v>
      </c>
      <c r="R30" s="32">
        <v>36.911659466859724</v>
      </c>
      <c r="S30" s="28">
        <f t="shared" si="1"/>
        <v>64.111535497434687</v>
      </c>
      <c r="T30" s="32">
        <v>36.595152089580104</v>
      </c>
      <c r="U30" s="32">
        <v>1.6675689967522396</v>
      </c>
      <c r="V30" s="32">
        <v>15.320086038830738</v>
      </c>
      <c r="W30" s="32">
        <v>30.489646593830351</v>
      </c>
      <c r="X30" s="28">
        <f t="shared" si="2"/>
        <v>84.07245371899343</v>
      </c>
      <c r="Y30" s="28">
        <v>1.2575798923342014</v>
      </c>
      <c r="Z30" s="28">
        <v>1.8266468527630129</v>
      </c>
      <c r="AA30" s="28">
        <v>2.7800234418264114E-2</v>
      </c>
      <c r="AB30" s="28">
        <v>0.40026512149947097</v>
      </c>
      <c r="AC30" s="28">
        <v>0.17836477537113293</v>
      </c>
      <c r="AD30" s="36">
        <v>6.5834501070503098E-3</v>
      </c>
      <c r="AE30" s="36">
        <v>1.0005293694840678E-2</v>
      </c>
      <c r="AF30" s="28">
        <v>3.748001345646583E-2</v>
      </c>
      <c r="AG30" s="28">
        <f t="shared" si="3"/>
        <v>3.7447256336444386</v>
      </c>
      <c r="AH30" s="28">
        <v>57.427334274795271</v>
      </c>
      <c r="AI30" s="29">
        <v>0.3732610379017145</v>
      </c>
      <c r="AJ30" s="29">
        <v>0.94032430052444482</v>
      </c>
      <c r="AK30" s="29">
        <v>0.93832343197092938</v>
      </c>
      <c r="AL30" s="29">
        <v>0.10044516374450439</v>
      </c>
      <c r="AM30" s="28">
        <f t="shared" si="4"/>
        <v>2.3523539341415929</v>
      </c>
      <c r="AN30" s="28"/>
    </row>
    <row r="31" spans="1:40">
      <c r="A31" s="87"/>
      <c r="B31" s="9" t="s">
        <v>8</v>
      </c>
      <c r="C31" s="10" t="s">
        <v>100</v>
      </c>
      <c r="D31" s="8" t="s">
        <v>101</v>
      </c>
      <c r="E31" s="8" t="s">
        <v>102</v>
      </c>
      <c r="F31" s="23">
        <v>38908</v>
      </c>
      <c r="G31" s="23">
        <v>39000</v>
      </c>
      <c r="H31" s="28">
        <v>6.9263822683556961</v>
      </c>
      <c r="I31" s="28">
        <v>11.93663673934855</v>
      </c>
      <c r="J31" s="28">
        <v>12.295237810719339</v>
      </c>
      <c r="K31" s="28">
        <v>3.4179600642231547</v>
      </c>
      <c r="L31" s="28">
        <v>5.2973937584349242</v>
      </c>
      <c r="M31" s="28">
        <v>8.2751501935537917</v>
      </c>
      <c r="N31" s="28">
        <v>2.0427279747631815</v>
      </c>
      <c r="O31" s="28">
        <f t="shared" si="0"/>
        <v>50.191488809398635</v>
      </c>
      <c r="P31" s="32">
        <v>36.279543048585893</v>
      </c>
      <c r="Q31" s="32">
        <v>2.7228978676168554</v>
      </c>
      <c r="R31" s="32">
        <v>159.34419998606586</v>
      </c>
      <c r="S31" s="28">
        <f t="shared" si="1"/>
        <v>198.3466409022686</v>
      </c>
      <c r="T31" s="32">
        <v>7.8465077880838834</v>
      </c>
      <c r="U31" s="32">
        <v>0.14252904468191255</v>
      </c>
      <c r="V31" s="32">
        <v>1.7890694916630014</v>
      </c>
      <c r="W31" s="32">
        <v>3.0304133790872378</v>
      </c>
      <c r="X31" s="28">
        <f t="shared" si="2"/>
        <v>12.808519703516035</v>
      </c>
      <c r="Y31" s="28">
        <v>0.96312324949938377</v>
      </c>
      <c r="Z31" s="28">
        <v>2.6951252969349908</v>
      </c>
      <c r="AA31" s="28">
        <v>6.3385387903016552E-2</v>
      </c>
      <c r="AB31" s="28">
        <v>0.56794629221433879</v>
      </c>
      <c r="AC31" s="28">
        <v>0.21458150725055847</v>
      </c>
      <c r="AD31" s="47">
        <v>2.2017190760019061E-3</v>
      </c>
      <c r="AE31" s="36">
        <v>7.03774047078047E-3</v>
      </c>
      <c r="AF31" s="28">
        <v>2.5621688779678225E-2</v>
      </c>
      <c r="AG31" s="28">
        <f t="shared" si="3"/>
        <v>4.5390228821287488</v>
      </c>
      <c r="AH31" s="28">
        <v>64.224419408389906</v>
      </c>
      <c r="AI31" s="29">
        <v>1.1086832392466834</v>
      </c>
      <c r="AJ31" s="29">
        <v>2.1479803147848768</v>
      </c>
      <c r="AK31" s="29">
        <v>2.5303542554212761</v>
      </c>
      <c r="AL31" s="29">
        <v>0.28232908745415697</v>
      </c>
      <c r="AM31" s="28">
        <f t="shared" si="4"/>
        <v>6.0693468969069926</v>
      </c>
      <c r="AN31" s="28"/>
    </row>
    <row r="32" spans="1:40">
      <c r="A32" s="87"/>
      <c r="B32" s="9" t="s">
        <v>8</v>
      </c>
      <c r="C32" s="10" t="s">
        <v>103</v>
      </c>
      <c r="D32" s="8" t="s">
        <v>104</v>
      </c>
      <c r="E32" s="8" t="s">
        <v>105</v>
      </c>
      <c r="F32" s="23">
        <v>38922</v>
      </c>
      <c r="G32" s="23">
        <v>39014</v>
      </c>
      <c r="H32" s="28">
        <v>5.2285131238313571</v>
      </c>
      <c r="I32" s="28">
        <v>4.3956915411405939</v>
      </c>
      <c r="J32" s="28">
        <v>3.6049897750678852</v>
      </c>
      <c r="K32" s="28">
        <v>1.52685793067866</v>
      </c>
      <c r="L32" s="28">
        <v>1.7257539858721309</v>
      </c>
      <c r="M32" s="28">
        <v>2.8758381602948684</v>
      </c>
      <c r="N32" s="28">
        <v>0.55192050567249251</v>
      </c>
      <c r="O32" s="28">
        <f t="shared" si="0"/>
        <v>19.909565022557988</v>
      </c>
      <c r="P32" s="32">
        <v>26.862019657269073</v>
      </c>
      <c r="Q32" s="32">
        <v>1.1407045763388195</v>
      </c>
      <c r="R32" s="32">
        <v>42.217567063609209</v>
      </c>
      <c r="S32" s="28">
        <f t="shared" si="1"/>
        <v>70.220291297217102</v>
      </c>
      <c r="T32" s="32">
        <v>49.042502192877144</v>
      </c>
      <c r="U32" s="32">
        <v>0.9456674752742954</v>
      </c>
      <c r="V32" s="32">
        <v>15.627185086909105</v>
      </c>
      <c r="W32" s="32">
        <v>25.526857642966323</v>
      </c>
      <c r="X32" s="28">
        <f t="shared" si="2"/>
        <v>91.142212398026871</v>
      </c>
      <c r="Y32" s="28">
        <v>1.5320530651318731</v>
      </c>
      <c r="Z32" s="28">
        <v>1.6658331114093441</v>
      </c>
      <c r="AA32" s="28">
        <v>2.2317531225293667E-2</v>
      </c>
      <c r="AB32" s="28">
        <v>0.33083165072034237</v>
      </c>
      <c r="AC32" s="28">
        <v>0.13766869900760906</v>
      </c>
      <c r="AD32" s="36">
        <v>7.9508368373186148E-3</v>
      </c>
      <c r="AE32" s="36">
        <v>8.0391655928838748E-3</v>
      </c>
      <c r="AF32" s="28">
        <v>2.6608305876998087E-2</v>
      </c>
      <c r="AG32" s="28">
        <f t="shared" si="3"/>
        <v>3.7313023658016631</v>
      </c>
      <c r="AH32" s="28">
        <v>47.477857219652471</v>
      </c>
      <c r="AI32" s="29">
        <v>0.4244994426747416</v>
      </c>
      <c r="AJ32" s="29">
        <v>0.92704102301348301</v>
      </c>
      <c r="AK32" s="29">
        <v>0.92254356398057014</v>
      </c>
      <c r="AL32" s="29">
        <v>9.208624570666471E-2</v>
      </c>
      <c r="AM32" s="28">
        <f t="shared" si="4"/>
        <v>2.3661702753754597</v>
      </c>
      <c r="AN32" s="28"/>
    </row>
    <row r="33" spans="1:40">
      <c r="A33" s="10" t="s">
        <v>106</v>
      </c>
      <c r="B33" s="10" t="s">
        <v>8</v>
      </c>
      <c r="C33" s="10" t="s">
        <v>107</v>
      </c>
      <c r="D33" s="8" t="s">
        <v>108</v>
      </c>
      <c r="E33" s="8" t="s">
        <v>109</v>
      </c>
      <c r="F33" s="23">
        <v>38909</v>
      </c>
      <c r="G33" s="23">
        <v>39002</v>
      </c>
      <c r="H33" s="29">
        <v>5.1966996292880498</v>
      </c>
      <c r="I33" s="29">
        <v>3.3048178217958601</v>
      </c>
      <c r="J33" s="29">
        <v>1.874974273479278</v>
      </c>
      <c r="K33" s="29">
        <v>0.7196090923893369</v>
      </c>
      <c r="L33" s="29">
        <v>0.8598558475329644</v>
      </c>
      <c r="M33" s="29">
        <v>1.2645421356512092</v>
      </c>
      <c r="N33" s="29">
        <v>0.40981609846152489</v>
      </c>
      <c r="O33" s="28">
        <f t="shared" si="0"/>
        <v>13.630314898598224</v>
      </c>
      <c r="P33" s="32">
        <v>29.376347081637419</v>
      </c>
      <c r="Q33" s="32">
        <v>5.1643852391744929</v>
      </c>
      <c r="R33" s="32">
        <v>24.573974605404839</v>
      </c>
      <c r="S33" s="28">
        <f t="shared" si="1"/>
        <v>59.114706926216755</v>
      </c>
      <c r="T33" s="32">
        <v>151.48804776643487</v>
      </c>
      <c r="U33" s="32">
        <v>1.1774411456047094</v>
      </c>
      <c r="V33" s="32">
        <v>30.639195839483978</v>
      </c>
      <c r="W33" s="32">
        <v>45.577806291170987</v>
      </c>
      <c r="X33" s="28">
        <f t="shared" si="2"/>
        <v>228.88249104269457</v>
      </c>
      <c r="Y33" s="29">
        <v>7.2912290953122234</v>
      </c>
      <c r="Z33" s="29">
        <v>11.439145232839241</v>
      </c>
      <c r="AA33" s="29">
        <v>0.31328839791406016</v>
      </c>
      <c r="AB33" s="29">
        <v>3.5170959551771994</v>
      </c>
      <c r="AC33" s="29">
        <v>1.4986538603713335</v>
      </c>
      <c r="AD33" s="36">
        <v>8.834616006576498E-3</v>
      </c>
      <c r="AE33" s="36">
        <v>4.8855307300383385E-2</v>
      </c>
      <c r="AF33" s="29">
        <v>0.13624628471055156</v>
      </c>
      <c r="AG33" s="28">
        <f t="shared" si="3"/>
        <v>24.25334874963157</v>
      </c>
      <c r="AH33" s="28">
        <v>36.33008274350432</v>
      </c>
      <c r="AI33" s="29">
        <v>4.7238041763306526</v>
      </c>
      <c r="AJ33" s="29">
        <v>3.3652489029016581</v>
      </c>
      <c r="AK33" s="29">
        <v>2.1549644835887158</v>
      </c>
      <c r="AL33" s="29">
        <v>0.17793043196722044</v>
      </c>
      <c r="AM33" s="28">
        <f t="shared" si="4"/>
        <v>10.421947994788248</v>
      </c>
      <c r="AN33" s="28"/>
    </row>
    <row r="34" spans="1:40">
      <c r="A34" s="89" t="s">
        <v>110</v>
      </c>
      <c r="B34" s="37" t="s">
        <v>335</v>
      </c>
      <c r="C34" s="53" t="s">
        <v>328</v>
      </c>
      <c r="D34" s="8" t="s">
        <v>111</v>
      </c>
      <c r="E34" s="8" t="s">
        <v>112</v>
      </c>
      <c r="F34" s="23">
        <v>38902</v>
      </c>
      <c r="G34" s="23">
        <v>38998</v>
      </c>
      <c r="H34" s="26">
        <v>5.9631390292378699</v>
      </c>
      <c r="I34" s="28">
        <v>6.798613593290411</v>
      </c>
      <c r="J34" s="28">
        <v>2.4668175176089124</v>
      </c>
      <c r="K34" s="28">
        <v>0.67872840687431057</v>
      </c>
      <c r="L34" s="28">
        <v>0.5574443845414786</v>
      </c>
      <c r="M34" s="28">
        <v>0.87255869845640133</v>
      </c>
      <c r="N34" s="28">
        <v>0.22902023122172338</v>
      </c>
      <c r="O34" s="28">
        <f t="shared" si="0"/>
        <v>17.56632186123111</v>
      </c>
      <c r="P34" s="27">
        <v>9.7601379795260517</v>
      </c>
      <c r="Q34" s="43">
        <v>6.3249467461752362E-2</v>
      </c>
      <c r="R34" s="27">
        <v>2.1052420963436762</v>
      </c>
      <c r="S34" s="28">
        <f t="shared" si="1"/>
        <v>11.92862954333148</v>
      </c>
      <c r="T34" s="43">
        <v>0.7951544950675169</v>
      </c>
      <c r="U34" s="43">
        <v>2.9901866269694606E-2</v>
      </c>
      <c r="V34" s="43">
        <v>0.13511644707392939</v>
      </c>
      <c r="W34" s="45">
        <v>9.5526460888996023E-2</v>
      </c>
      <c r="X34" s="28">
        <f t="shared" si="2"/>
        <v>1.055699269300137</v>
      </c>
      <c r="Y34" s="28">
        <v>0.90970423735813855</v>
      </c>
      <c r="Z34" s="28">
        <v>2.7643350208713535</v>
      </c>
      <c r="AA34" s="28">
        <v>0.17929496722487173</v>
      </c>
      <c r="AB34" s="28">
        <v>0.6161409136091478</v>
      </c>
      <c r="AC34" s="28">
        <v>0.58096338452396634</v>
      </c>
      <c r="AD34" s="28">
        <v>7.1462677077466881E-3</v>
      </c>
      <c r="AE34" s="28">
        <v>2.1520504677993858E-2</v>
      </c>
      <c r="AF34" s="27">
        <v>4.4083173835096696E-2</v>
      </c>
      <c r="AG34" s="28">
        <f t="shared" si="3"/>
        <v>5.1231884698083157</v>
      </c>
      <c r="AH34" s="28">
        <v>49.694367617757003</v>
      </c>
      <c r="AI34" s="27">
        <v>0.35541007324931539</v>
      </c>
      <c r="AJ34" s="27">
        <v>0.64603635644116442</v>
      </c>
      <c r="AK34" s="27">
        <v>0.67312214369992585</v>
      </c>
      <c r="AL34" s="27">
        <v>0.11425581532557209</v>
      </c>
      <c r="AM34" s="28">
        <f t="shared" si="4"/>
        <v>1.7888243887159778</v>
      </c>
      <c r="AN34" s="28"/>
    </row>
    <row r="35" spans="1:40">
      <c r="A35" s="89"/>
      <c r="B35" s="37" t="s">
        <v>335</v>
      </c>
      <c r="C35" s="54" t="s">
        <v>113</v>
      </c>
      <c r="D35" s="14" t="s">
        <v>114</v>
      </c>
      <c r="E35" s="14" t="s">
        <v>115</v>
      </c>
      <c r="F35" s="24">
        <v>38926</v>
      </c>
      <c r="G35" s="24">
        <v>39010</v>
      </c>
      <c r="H35" s="27">
        <v>0.62664215765642428</v>
      </c>
      <c r="I35" s="28">
        <v>0.74746181168723558</v>
      </c>
      <c r="J35" s="28">
        <v>0.43925055260902146</v>
      </c>
      <c r="K35" s="38">
        <v>7.5724475423765855E-2</v>
      </c>
      <c r="L35" s="38">
        <v>9.1849707929280183E-2</v>
      </c>
      <c r="M35" s="38">
        <v>0.16155529771056437</v>
      </c>
      <c r="N35" s="38">
        <v>2.7054483954382921E-2</v>
      </c>
      <c r="O35" s="28">
        <f t="shared" si="0"/>
        <v>2.1695384869706746</v>
      </c>
      <c r="P35" s="27">
        <v>12.806901960067181</v>
      </c>
      <c r="Q35" s="43">
        <v>6.3249467461752362E-2</v>
      </c>
      <c r="R35" s="27">
        <v>1.7689844779857167</v>
      </c>
      <c r="S35" s="28">
        <f t="shared" si="1"/>
        <v>14.639135905514649</v>
      </c>
      <c r="T35" s="43">
        <v>0.7951544950675169</v>
      </c>
      <c r="U35" s="43">
        <v>2.9901866269694606E-2</v>
      </c>
      <c r="V35" s="43">
        <v>0.13511644707392939</v>
      </c>
      <c r="W35" s="45">
        <v>9.5526460888996023E-2</v>
      </c>
      <c r="X35" s="28">
        <f t="shared" si="2"/>
        <v>1.055699269300137</v>
      </c>
      <c r="Y35" s="38">
        <v>5.8693840588498788E-2</v>
      </c>
      <c r="Z35" s="38">
        <v>6.9056149198238867E-2</v>
      </c>
      <c r="AA35" s="46">
        <v>3.3166347540509152E-3</v>
      </c>
      <c r="AB35" s="38">
        <v>1.5014948009662811E-2</v>
      </c>
      <c r="AC35" s="38">
        <v>7.8963531444481462E-3</v>
      </c>
      <c r="AD35" s="47">
        <v>2.2017190760019061E-3</v>
      </c>
      <c r="AE35" s="47">
        <v>2.2293617277449364E-3</v>
      </c>
      <c r="AF35" s="46">
        <v>2.2097184553608639E-3</v>
      </c>
      <c r="AG35" s="28">
        <f t="shared" si="3"/>
        <v>0.16061872495400722</v>
      </c>
      <c r="AH35" s="28">
        <v>109.85540448232626</v>
      </c>
      <c r="AI35" s="27">
        <v>0.21196711207422397</v>
      </c>
      <c r="AJ35" s="27">
        <v>1.3645286550774667</v>
      </c>
      <c r="AK35" s="27">
        <v>1.1808956474081096</v>
      </c>
      <c r="AL35" s="27">
        <v>0.28071116542461894</v>
      </c>
      <c r="AM35" s="28">
        <f t="shared" si="4"/>
        <v>3.038102579984419</v>
      </c>
      <c r="AN35" s="28"/>
    </row>
    <row r="36" spans="1:40">
      <c r="A36" s="10" t="s">
        <v>116</v>
      </c>
      <c r="B36" s="10" t="s">
        <v>8</v>
      </c>
      <c r="C36" s="10" t="s">
        <v>117</v>
      </c>
      <c r="D36" s="8" t="s">
        <v>118</v>
      </c>
      <c r="E36" s="8" t="s">
        <v>119</v>
      </c>
      <c r="F36" s="23">
        <v>38916</v>
      </c>
      <c r="G36" s="23">
        <v>39009</v>
      </c>
      <c r="H36" s="29">
        <v>9.5457830630402221</v>
      </c>
      <c r="I36" s="29">
        <v>5.7391657366411151</v>
      </c>
      <c r="J36" s="29">
        <v>3.5928025968727257</v>
      </c>
      <c r="K36" s="29">
        <v>1.9907752777895074</v>
      </c>
      <c r="L36" s="29">
        <v>2.8960158043389637</v>
      </c>
      <c r="M36" s="29">
        <v>5.0862233979014491</v>
      </c>
      <c r="N36" s="29">
        <v>1.5246403494114196</v>
      </c>
      <c r="O36" s="28">
        <f t="shared" si="0"/>
        <v>30.375406225995405</v>
      </c>
      <c r="P36" s="32">
        <v>95.339679410740899</v>
      </c>
      <c r="Q36" s="32">
        <v>16.203063688167241</v>
      </c>
      <c r="R36" s="32">
        <v>80.189290119645264</v>
      </c>
      <c r="S36" s="28">
        <f t="shared" si="1"/>
        <v>191.7320332185534</v>
      </c>
      <c r="T36" s="32">
        <v>105.3507635137811</v>
      </c>
      <c r="U36" s="32">
        <v>0.79708295852549227</v>
      </c>
      <c r="V36" s="32">
        <v>12.405501739049592</v>
      </c>
      <c r="W36" s="32">
        <v>12.463120387937346</v>
      </c>
      <c r="X36" s="28">
        <f t="shared" si="2"/>
        <v>131.01646859929355</v>
      </c>
      <c r="Y36" s="29">
        <v>2.3153499253654704</v>
      </c>
      <c r="Z36" s="29">
        <v>3.0912243296190938</v>
      </c>
      <c r="AA36" s="29">
        <v>4.9029178478265982E-2</v>
      </c>
      <c r="AB36" s="29">
        <v>0.80719411750456294</v>
      </c>
      <c r="AC36" s="29">
        <v>0.42377099739412499</v>
      </c>
      <c r="AD36" s="36">
        <v>1.3723613755323688E-2</v>
      </c>
      <c r="AE36" s="36">
        <v>2.6530822169395573E-2</v>
      </c>
      <c r="AF36" s="29">
        <v>0.10278830412009492</v>
      </c>
      <c r="AG36" s="28">
        <f t="shared" si="3"/>
        <v>6.8296112884063325</v>
      </c>
      <c r="AH36" s="28">
        <v>51.597299167305387</v>
      </c>
      <c r="AI36" s="29">
        <v>0.43665996425466358</v>
      </c>
      <c r="AJ36" s="29">
        <v>0.93527070945154789</v>
      </c>
      <c r="AK36" s="29">
        <v>1.0274803848713883</v>
      </c>
      <c r="AL36" s="29">
        <v>0.139510064520765</v>
      </c>
      <c r="AM36" s="28">
        <f t="shared" si="4"/>
        <v>2.538921123098365</v>
      </c>
      <c r="AN36" s="28"/>
    </row>
    <row r="37" spans="1:40">
      <c r="A37" s="12" t="s">
        <v>120</v>
      </c>
      <c r="B37" s="12" t="s">
        <v>8</v>
      </c>
      <c r="C37" s="55" t="s">
        <v>329</v>
      </c>
      <c r="D37" s="8" t="s">
        <v>121</v>
      </c>
      <c r="E37" s="8" t="s">
        <v>122</v>
      </c>
      <c r="F37" s="23">
        <v>38909</v>
      </c>
      <c r="G37" s="23">
        <v>38998</v>
      </c>
      <c r="H37" s="30">
        <v>0.96234844660093133</v>
      </c>
      <c r="I37" s="30">
        <v>1.3151744302458142</v>
      </c>
      <c r="J37" s="30">
        <v>0.86569846747270385</v>
      </c>
      <c r="K37" s="30">
        <v>0.26361922089973711</v>
      </c>
      <c r="L37" s="30">
        <v>0.36515201360215127</v>
      </c>
      <c r="M37" s="30">
        <v>0.60963007261817048</v>
      </c>
      <c r="N37" s="30">
        <v>0.1433622526818035</v>
      </c>
      <c r="O37" s="28">
        <f t="shared" si="0"/>
        <v>4.524984904121311</v>
      </c>
      <c r="P37" s="32">
        <v>12.741996743123561</v>
      </c>
      <c r="Q37" s="43">
        <v>6.3249467461752362E-2</v>
      </c>
      <c r="R37" s="32">
        <v>2.8215622658685779</v>
      </c>
      <c r="S37" s="28">
        <f t="shared" si="1"/>
        <v>15.626808476453892</v>
      </c>
      <c r="T37" s="43">
        <v>0.7951544950675169</v>
      </c>
      <c r="U37" s="43">
        <v>2.9901866269694606E-2</v>
      </c>
      <c r="V37" s="43">
        <v>0.13511644707392939</v>
      </c>
      <c r="W37" s="45">
        <v>9.5526460888996023E-2</v>
      </c>
      <c r="X37" s="28">
        <f t="shared" si="2"/>
        <v>1.055699269300137</v>
      </c>
      <c r="Y37" s="38">
        <v>5.8693840588498788E-2</v>
      </c>
      <c r="Z37" s="38">
        <v>6.9056149198238867E-2</v>
      </c>
      <c r="AA37" s="47">
        <v>3.3166347540509152E-3</v>
      </c>
      <c r="AB37" s="42">
        <v>2.587654064540271E-2</v>
      </c>
      <c r="AC37" s="28">
        <v>2.2226576682296481E-2</v>
      </c>
      <c r="AD37" s="47">
        <v>2.2017190760019061E-3</v>
      </c>
      <c r="AE37" s="47">
        <v>2.2293617277449364E-3</v>
      </c>
      <c r="AF37" s="46">
        <v>2.2097184553608639E-3</v>
      </c>
      <c r="AG37" s="28">
        <f t="shared" si="3"/>
        <v>0.18581054112759549</v>
      </c>
      <c r="AH37" s="28">
        <v>43.376806913032738</v>
      </c>
      <c r="AI37" s="29">
        <v>0.45257008475182153</v>
      </c>
      <c r="AJ37" s="29">
        <v>1.6714224390473889</v>
      </c>
      <c r="AK37" s="29">
        <v>1.5025459291245382</v>
      </c>
      <c r="AL37" s="28">
        <v>0.23233041773702434</v>
      </c>
      <c r="AM37" s="28">
        <f t="shared" si="4"/>
        <v>3.858868870660773</v>
      </c>
      <c r="AN37" s="28"/>
    </row>
    <row r="38" spans="1:40">
      <c r="A38" s="87" t="s">
        <v>123</v>
      </c>
      <c r="B38" s="9" t="s">
        <v>8</v>
      </c>
      <c r="C38" s="10" t="s">
        <v>124</v>
      </c>
      <c r="D38" s="8" t="s">
        <v>125</v>
      </c>
      <c r="E38" s="8" t="s">
        <v>126</v>
      </c>
      <c r="F38" s="23">
        <v>38908</v>
      </c>
      <c r="G38" s="23">
        <v>39008</v>
      </c>
      <c r="H38" s="29">
        <v>1.1527796004016932</v>
      </c>
      <c r="I38" s="29">
        <v>1.4376049973367209</v>
      </c>
      <c r="J38" s="29">
        <v>0.99303971955108272</v>
      </c>
      <c r="K38" s="29">
        <v>0.26167495030230914</v>
      </c>
      <c r="L38" s="29">
        <v>0.37175283307004436</v>
      </c>
      <c r="M38" s="29">
        <v>0.64448821371143628</v>
      </c>
      <c r="N38" s="29">
        <v>0.12043296718577816</v>
      </c>
      <c r="O38" s="28">
        <f t="shared" si="0"/>
        <v>4.9817732815590636</v>
      </c>
      <c r="P38" s="32">
        <v>25.863852105510372</v>
      </c>
      <c r="Q38" s="32">
        <v>0.26694694068960628</v>
      </c>
      <c r="R38" s="32">
        <v>13.677168631156366</v>
      </c>
      <c r="S38" s="28">
        <f t="shared" si="1"/>
        <v>39.807967677356345</v>
      </c>
      <c r="T38" s="43">
        <v>0.7951544950675169</v>
      </c>
      <c r="U38" s="32">
        <v>9.8598786168730565E-2</v>
      </c>
      <c r="V38" s="32">
        <v>0.43709409829103829</v>
      </c>
      <c r="W38" s="32">
        <v>0.33505040443950557</v>
      </c>
      <c r="X38" s="28">
        <f t="shared" si="2"/>
        <v>1.6658977839667912</v>
      </c>
      <c r="Y38" s="29">
        <v>2.9117691396336975</v>
      </c>
      <c r="Z38" s="29">
        <v>2.3054271562741477</v>
      </c>
      <c r="AA38" s="29">
        <v>2.6614108175042617E-2</v>
      </c>
      <c r="AB38" s="29">
        <v>0.36473698543787975</v>
      </c>
      <c r="AC38" s="29">
        <v>0.1825246706756404</v>
      </c>
      <c r="AD38" s="47">
        <v>2.2017190760019061E-3</v>
      </c>
      <c r="AE38" s="36">
        <v>1.0413939315100569E-2</v>
      </c>
      <c r="AF38" s="29">
        <v>3.2794882887878372E-2</v>
      </c>
      <c r="AG38" s="28">
        <f t="shared" si="3"/>
        <v>5.8364826014753879</v>
      </c>
      <c r="AH38" s="28">
        <v>37.132215805158559</v>
      </c>
      <c r="AI38" s="29">
        <v>0.67893086715671536</v>
      </c>
      <c r="AJ38" s="29">
        <v>1.9949658194577147</v>
      </c>
      <c r="AK38" s="29">
        <v>1.8167894848823993</v>
      </c>
      <c r="AL38" s="29">
        <v>0.29393834236395444</v>
      </c>
      <c r="AM38" s="28">
        <f t="shared" si="4"/>
        <v>4.7846245138607841</v>
      </c>
      <c r="AN38" s="28"/>
    </row>
    <row r="39" spans="1:40">
      <c r="A39" s="87"/>
      <c r="B39" s="37" t="s">
        <v>335</v>
      </c>
      <c r="C39" s="52" t="s">
        <v>127</v>
      </c>
      <c r="D39" s="8" t="s">
        <v>128</v>
      </c>
      <c r="E39" s="8" t="s">
        <v>129</v>
      </c>
      <c r="F39" s="23">
        <v>38904</v>
      </c>
      <c r="G39" s="23">
        <v>38998</v>
      </c>
      <c r="H39" s="29">
        <v>1.2180943080011868</v>
      </c>
      <c r="I39" s="29">
        <v>1.3614604027061186</v>
      </c>
      <c r="J39" s="29">
        <v>0.98514660463246007</v>
      </c>
      <c r="K39" s="29">
        <v>0.29103329645026838</v>
      </c>
      <c r="L39" s="29">
        <v>0.37319825783688304</v>
      </c>
      <c r="M39" s="29">
        <v>0.61322478437684858</v>
      </c>
      <c r="N39" s="29">
        <v>0.12820269162309147</v>
      </c>
      <c r="O39" s="28">
        <f t="shared" si="0"/>
        <v>4.9703603456268564</v>
      </c>
      <c r="P39" s="32">
        <v>23.002894516663503</v>
      </c>
      <c r="Q39" s="32">
        <v>0.27166594898892971</v>
      </c>
      <c r="R39" s="32">
        <v>14.732853582361757</v>
      </c>
      <c r="S39" s="28">
        <f t="shared" si="1"/>
        <v>38.007414048014191</v>
      </c>
      <c r="T39" s="43">
        <v>0.7951544950675169</v>
      </c>
      <c r="U39" s="32">
        <v>0.1102882254858492</v>
      </c>
      <c r="V39" s="32">
        <v>0.39607692200993155</v>
      </c>
      <c r="W39" s="32">
        <v>0.44834093678599735</v>
      </c>
      <c r="X39" s="28">
        <f t="shared" si="2"/>
        <v>1.749860579349295</v>
      </c>
      <c r="Y39" s="29">
        <v>2.1617831636877969</v>
      </c>
      <c r="Z39" s="29">
        <v>7.0600275369892147</v>
      </c>
      <c r="AA39" s="29">
        <v>0.42763966209481247</v>
      </c>
      <c r="AB39" s="29">
        <v>2.2877520200915642</v>
      </c>
      <c r="AC39" s="29">
        <v>1.4536254854586361</v>
      </c>
      <c r="AD39" s="36">
        <v>1.3835045836751502E-2</v>
      </c>
      <c r="AE39" s="36">
        <v>0.19657447408897488</v>
      </c>
      <c r="AF39" s="29">
        <v>0.25081627037779969</v>
      </c>
      <c r="AG39" s="28">
        <f t="shared" si="3"/>
        <v>13.852053658625548</v>
      </c>
      <c r="AH39" s="28">
        <v>33.547925669656927</v>
      </c>
      <c r="AI39" s="29">
        <v>0.51436407964129716</v>
      </c>
      <c r="AJ39" s="29">
        <v>1.5859501476484825</v>
      </c>
      <c r="AK39" s="29">
        <v>1.5201365763373003</v>
      </c>
      <c r="AL39" s="29">
        <v>0.21998461477212811</v>
      </c>
      <c r="AM39" s="28">
        <f t="shared" si="4"/>
        <v>3.8404354183992084</v>
      </c>
      <c r="AN39" s="28"/>
    </row>
    <row r="40" spans="1:40">
      <c r="A40" s="87"/>
      <c r="B40" s="37" t="s">
        <v>335</v>
      </c>
      <c r="C40" s="52" t="s">
        <v>130</v>
      </c>
      <c r="D40" s="8" t="s">
        <v>131</v>
      </c>
      <c r="E40" s="8" t="s">
        <v>132</v>
      </c>
      <c r="F40" s="23">
        <v>38917</v>
      </c>
      <c r="G40" s="23">
        <v>39001</v>
      </c>
      <c r="H40" s="29">
        <v>1.591173899763445</v>
      </c>
      <c r="I40" s="29">
        <v>1.6576041080857615</v>
      </c>
      <c r="J40" s="29">
        <v>1.3342457970792261</v>
      </c>
      <c r="K40" s="29">
        <v>0.51817783713598153</v>
      </c>
      <c r="L40" s="29">
        <v>0.75893134441502885</v>
      </c>
      <c r="M40" s="29">
        <v>1.227198076088583</v>
      </c>
      <c r="N40" s="29">
        <v>0.24070241960845917</v>
      </c>
      <c r="O40" s="28">
        <f t="shared" si="0"/>
        <v>7.3280334821764841</v>
      </c>
      <c r="P40" s="32">
        <v>21.192370645266124</v>
      </c>
      <c r="Q40" s="32">
        <v>0.25355701264635783</v>
      </c>
      <c r="R40" s="32">
        <v>11.991158388896608</v>
      </c>
      <c r="S40" s="28">
        <f t="shared" si="1"/>
        <v>33.437086046809085</v>
      </c>
      <c r="T40" s="32">
        <v>2.0869179602974799</v>
      </c>
      <c r="U40" s="32">
        <v>0.16701739730876697</v>
      </c>
      <c r="V40" s="32">
        <v>0.63747315702405927</v>
      </c>
      <c r="W40" s="32">
        <v>0.40999344750717237</v>
      </c>
      <c r="X40" s="28">
        <f t="shared" si="2"/>
        <v>3.3014019621374788</v>
      </c>
      <c r="Y40" s="29">
        <v>0.37776210161895091</v>
      </c>
      <c r="Z40" s="29">
        <v>0.87716276479804689</v>
      </c>
      <c r="AA40" s="29">
        <v>5.1684385767104997E-3</v>
      </c>
      <c r="AB40" s="29">
        <v>0.23829379037344209</v>
      </c>
      <c r="AC40" s="29">
        <v>9.8624881676619328E-2</v>
      </c>
      <c r="AD40" s="47">
        <v>2.2017190760019061E-3</v>
      </c>
      <c r="AE40" s="36">
        <v>5.155093900855787E-3</v>
      </c>
      <c r="AF40" s="29">
        <v>2.4338307966655696E-2</v>
      </c>
      <c r="AG40" s="28">
        <f t="shared" si="3"/>
        <v>1.6287070979872833</v>
      </c>
      <c r="AH40" s="28">
        <v>27.774535443573008</v>
      </c>
      <c r="AI40" s="29">
        <v>0.4981266915793085</v>
      </c>
      <c r="AJ40" s="29">
        <v>1.519442131802845</v>
      </c>
      <c r="AK40" s="29">
        <v>1.6263141191777248</v>
      </c>
      <c r="AL40" s="29">
        <v>0.18715779879954123</v>
      </c>
      <c r="AM40" s="28">
        <f t="shared" si="4"/>
        <v>3.8310407413594194</v>
      </c>
      <c r="AN40" s="28"/>
    </row>
    <row r="41" spans="1:40">
      <c r="A41" s="87" t="s">
        <v>133</v>
      </c>
      <c r="B41" s="9" t="s">
        <v>8</v>
      </c>
      <c r="C41" s="52" t="s">
        <v>134</v>
      </c>
      <c r="D41" s="8" t="s">
        <v>135</v>
      </c>
      <c r="E41" s="8" t="s">
        <v>136</v>
      </c>
      <c r="F41" s="23">
        <v>38967</v>
      </c>
      <c r="G41" s="23">
        <v>39055</v>
      </c>
      <c r="H41" s="29">
        <v>9.4855997064446775</v>
      </c>
      <c r="I41" s="29">
        <v>16.630218570422613</v>
      </c>
      <c r="J41" s="29">
        <v>13.143557164818068</v>
      </c>
      <c r="K41" s="29">
        <v>6.0433873749366205</v>
      </c>
      <c r="L41" s="29">
        <v>4.4339143676650492</v>
      </c>
      <c r="M41" s="29">
        <v>6.1550955002140233</v>
      </c>
      <c r="N41" s="29">
        <v>1.6578986218004437</v>
      </c>
      <c r="O41" s="28">
        <f t="shared" si="0"/>
        <v>57.549671306301491</v>
      </c>
      <c r="P41" s="32">
        <v>13.884784457784157</v>
      </c>
      <c r="Q41" s="32">
        <v>0.46810058613538819</v>
      </c>
      <c r="R41" s="32">
        <v>21.44944047225551</v>
      </c>
      <c r="S41" s="28">
        <f t="shared" si="1"/>
        <v>35.80232551617506</v>
      </c>
      <c r="T41" s="32">
        <v>5.5970590397959556</v>
      </c>
      <c r="U41" s="32">
        <v>0.19910154805413832</v>
      </c>
      <c r="V41" s="32">
        <v>2.0846124172009755</v>
      </c>
      <c r="W41" s="32">
        <v>2.2568938884404055</v>
      </c>
      <c r="X41" s="28">
        <f t="shared" si="2"/>
        <v>10.137666893491476</v>
      </c>
      <c r="Y41" s="29">
        <v>5.1584152386012221</v>
      </c>
      <c r="Z41" s="29">
        <v>5.507511739427347</v>
      </c>
      <c r="AA41" s="29">
        <v>0.35606691466337592</v>
      </c>
      <c r="AB41" s="29">
        <v>0.89227949471814072</v>
      </c>
      <c r="AC41" s="29">
        <v>0.63452945962155749</v>
      </c>
      <c r="AD41" s="36">
        <v>1.9815706542391211E-2</v>
      </c>
      <c r="AE41" s="36">
        <v>4.6538248754045074E-2</v>
      </c>
      <c r="AF41" s="29">
        <v>9.0383712121135204E-2</v>
      </c>
      <c r="AG41" s="28">
        <f t="shared" si="3"/>
        <v>12.705540514449215</v>
      </c>
      <c r="AH41" s="28">
        <v>51.181203500782274</v>
      </c>
      <c r="AI41" s="29">
        <v>0.56726051629028995</v>
      </c>
      <c r="AJ41" s="29">
        <v>0.6109543571282724</v>
      </c>
      <c r="AK41" s="29">
        <v>0.70293815115070268</v>
      </c>
      <c r="AL41" s="29">
        <v>5.5484182852284167E-2</v>
      </c>
      <c r="AM41" s="28">
        <f t="shared" si="4"/>
        <v>1.9366372074215492</v>
      </c>
      <c r="AN41" s="28"/>
    </row>
    <row r="42" spans="1:40">
      <c r="A42" s="87"/>
      <c r="B42" s="9" t="s">
        <v>8</v>
      </c>
      <c r="C42" s="52" t="s">
        <v>137</v>
      </c>
      <c r="D42" s="8" t="s">
        <v>138</v>
      </c>
      <c r="E42" s="8" t="s">
        <v>139</v>
      </c>
      <c r="F42" s="23">
        <v>38901</v>
      </c>
      <c r="G42" s="23">
        <v>38980</v>
      </c>
      <c r="H42" s="29">
        <v>5.3351700554897912</v>
      </c>
      <c r="I42" s="29">
        <v>8.7527061724733191</v>
      </c>
      <c r="J42" s="29">
        <v>8.2038738538813991</v>
      </c>
      <c r="K42" s="29">
        <v>2.7266422379033122</v>
      </c>
      <c r="L42" s="29">
        <v>3.398300549732638</v>
      </c>
      <c r="M42" s="29">
        <v>5.4795272288157229</v>
      </c>
      <c r="N42" s="29">
        <v>1.2739393986470144</v>
      </c>
      <c r="O42" s="28">
        <f t="shared" si="0"/>
        <v>35.170159496943199</v>
      </c>
      <c r="P42" s="32">
        <v>32.727695302375622</v>
      </c>
      <c r="Q42" s="32">
        <v>2.4228835972167269</v>
      </c>
      <c r="R42" s="32">
        <v>96.31803125845255</v>
      </c>
      <c r="S42" s="28">
        <f t="shared" si="1"/>
        <v>131.4686101580449</v>
      </c>
      <c r="T42" s="32">
        <v>5.623123200257182</v>
      </c>
      <c r="U42" s="32">
        <v>0.15502091822079739</v>
      </c>
      <c r="V42" s="32">
        <v>1.8833498873798158</v>
      </c>
      <c r="W42" s="32">
        <v>2.0625437098142814</v>
      </c>
      <c r="X42" s="28">
        <f t="shared" si="2"/>
        <v>9.7240377156720772</v>
      </c>
      <c r="Y42" s="29">
        <v>1.1739644789451689</v>
      </c>
      <c r="Z42" s="29">
        <v>0.87959155857428739</v>
      </c>
      <c r="AA42" s="47">
        <v>3.3166347540509152E-3</v>
      </c>
      <c r="AB42" s="29">
        <v>0.19767947017094001</v>
      </c>
      <c r="AC42" s="29">
        <v>7.3167786320117251E-2</v>
      </c>
      <c r="AD42" s="47">
        <v>2.2017190760019061E-3</v>
      </c>
      <c r="AE42" s="47">
        <v>2.2293617277449364E-3</v>
      </c>
      <c r="AF42" s="29">
        <v>1.4046665999694705E-2</v>
      </c>
      <c r="AG42" s="28">
        <f t="shared" si="3"/>
        <v>2.3461976755680056</v>
      </c>
      <c r="AH42" s="28">
        <v>61.507529678782767</v>
      </c>
      <c r="AI42" s="29">
        <v>1.2613884495761514</v>
      </c>
      <c r="AJ42" s="29">
        <v>1.8467599221759423</v>
      </c>
      <c r="AK42" s="29">
        <v>2.5201784264752214</v>
      </c>
      <c r="AL42" s="29">
        <v>0.27002370063184855</v>
      </c>
      <c r="AM42" s="28">
        <f t="shared" si="4"/>
        <v>5.8983504988591635</v>
      </c>
      <c r="AN42" s="28"/>
    </row>
    <row r="43" spans="1:40">
      <c r="A43" s="87"/>
      <c r="B43" s="37" t="s">
        <v>335</v>
      </c>
      <c r="C43" s="52" t="s">
        <v>140</v>
      </c>
      <c r="D43" s="8" t="s">
        <v>141</v>
      </c>
      <c r="E43" s="8" t="s">
        <v>142</v>
      </c>
      <c r="F43" s="23">
        <v>38926</v>
      </c>
      <c r="G43" s="23">
        <v>39028</v>
      </c>
      <c r="H43" s="29">
        <v>1.5812151565151651</v>
      </c>
      <c r="I43" s="29">
        <v>1.6828549103965593</v>
      </c>
      <c r="J43" s="29">
        <v>1.3820921084870519</v>
      </c>
      <c r="K43" s="29">
        <v>0.39813701123507478</v>
      </c>
      <c r="L43" s="29">
        <v>0.59627373739375589</v>
      </c>
      <c r="M43" s="29">
        <v>1.0110380174977207</v>
      </c>
      <c r="N43" s="29">
        <v>0.29188280334853167</v>
      </c>
      <c r="O43" s="28">
        <f t="shared" si="0"/>
        <v>6.9434937448738596</v>
      </c>
      <c r="P43" s="32">
        <v>17.916356567332585</v>
      </c>
      <c r="Q43" s="32">
        <v>0.41122971448700768</v>
      </c>
      <c r="R43" s="32">
        <v>13.612702168177901</v>
      </c>
      <c r="S43" s="28">
        <f t="shared" si="1"/>
        <v>31.940288449997492</v>
      </c>
      <c r="T43" s="32">
        <v>4.6805321786091705</v>
      </c>
      <c r="U43" s="35">
        <v>8.4695234364410718E-2</v>
      </c>
      <c r="V43" s="32">
        <v>1.8249660094720874</v>
      </c>
      <c r="W43" s="32">
        <v>1.7663586217972997</v>
      </c>
      <c r="X43" s="28">
        <f t="shared" si="2"/>
        <v>8.356552044242969</v>
      </c>
      <c r="Y43" s="29">
        <v>0.30187842731221254</v>
      </c>
      <c r="Z43" s="29">
        <v>0.53249667923588473</v>
      </c>
      <c r="AA43" s="29">
        <v>2.2165175591367912E-2</v>
      </c>
      <c r="AB43" s="29">
        <v>0.15226849121900901</v>
      </c>
      <c r="AC43" s="29">
        <v>0.11351596490599998</v>
      </c>
      <c r="AD43" s="47">
        <v>2.2017190760019061E-3</v>
      </c>
      <c r="AE43" s="36">
        <v>6.5603493133620993E-3</v>
      </c>
      <c r="AF43" s="29">
        <v>1.5655509721760792E-2</v>
      </c>
      <c r="AG43" s="28">
        <f t="shared" si="3"/>
        <v>1.1467423163755992</v>
      </c>
      <c r="AH43" s="28">
        <v>40.790854581764876</v>
      </c>
      <c r="AI43" s="29">
        <v>0.40502757530840816</v>
      </c>
      <c r="AJ43" s="29">
        <v>0.9825319484975823</v>
      </c>
      <c r="AK43" s="29">
        <v>0.79450532119171158</v>
      </c>
      <c r="AL43" s="29">
        <v>0.10518164726420749</v>
      </c>
      <c r="AM43" s="28">
        <f t="shared" si="4"/>
        <v>2.2872464922619096</v>
      </c>
      <c r="AN43" s="28"/>
    </row>
    <row r="44" spans="1:40">
      <c r="A44" s="87"/>
      <c r="B44" s="37" t="s">
        <v>335</v>
      </c>
      <c r="C44" s="52" t="s">
        <v>143</v>
      </c>
      <c r="D44" s="8" t="s">
        <v>144</v>
      </c>
      <c r="E44" s="8" t="s">
        <v>36</v>
      </c>
      <c r="F44" s="23">
        <v>38925</v>
      </c>
      <c r="G44" s="23">
        <v>39034</v>
      </c>
      <c r="H44" s="29">
        <v>2.7248964208864397</v>
      </c>
      <c r="I44" s="29">
        <v>2.7621928083139058</v>
      </c>
      <c r="J44" s="29">
        <v>2.2243705749458615</v>
      </c>
      <c r="K44" s="29">
        <v>0.76730315315753783</v>
      </c>
      <c r="L44" s="29">
        <v>1.1436814229523169</v>
      </c>
      <c r="M44" s="29">
        <v>1.751039948685726</v>
      </c>
      <c r="N44" s="29">
        <v>0.5705858879079766</v>
      </c>
      <c r="O44" s="28">
        <f t="shared" si="0"/>
        <v>11.944070216849765</v>
      </c>
      <c r="P44" s="32">
        <v>17.084457957114871</v>
      </c>
      <c r="Q44" s="32">
        <v>0.73887192538009938</v>
      </c>
      <c r="R44" s="32">
        <v>16.820702563498759</v>
      </c>
      <c r="S44" s="28">
        <f t="shared" si="1"/>
        <v>34.64403244599373</v>
      </c>
      <c r="T44" s="32">
        <v>9.6405701106573218</v>
      </c>
      <c r="U44" s="32">
        <v>0.29652879941998145</v>
      </c>
      <c r="V44" s="32">
        <v>4.9019121284957876</v>
      </c>
      <c r="W44" s="32">
        <v>6.2032153689934377</v>
      </c>
      <c r="X44" s="28">
        <f t="shared" si="2"/>
        <v>21.042226407566528</v>
      </c>
      <c r="Y44" s="29">
        <v>1.0707184109443988</v>
      </c>
      <c r="Z44" s="29">
        <v>2.684296681630725</v>
      </c>
      <c r="AA44" s="29">
        <v>5.6385463987984566E-2</v>
      </c>
      <c r="AB44" s="29">
        <v>1.1183988304445742</v>
      </c>
      <c r="AC44" s="29">
        <v>0.66906277453275109</v>
      </c>
      <c r="AD44" s="47">
        <v>2.2017190760019061E-3</v>
      </c>
      <c r="AE44" s="36">
        <v>3.1218667385403912E-2</v>
      </c>
      <c r="AF44" s="29">
        <v>0.11729309452978635</v>
      </c>
      <c r="AG44" s="28">
        <f t="shared" si="3"/>
        <v>5.7495756425316262</v>
      </c>
      <c r="AH44" s="28">
        <v>44.252132724148687</v>
      </c>
      <c r="AI44" s="29">
        <v>0.4293334259182725</v>
      </c>
      <c r="AJ44" s="29">
        <v>1.0742499522099009</v>
      </c>
      <c r="AK44" s="29">
        <v>0.83935093437310482</v>
      </c>
      <c r="AL44" s="29">
        <v>0.11774853247361036</v>
      </c>
      <c r="AM44" s="28">
        <f t="shared" si="4"/>
        <v>2.4606828449748885</v>
      </c>
      <c r="AN44" s="28"/>
    </row>
    <row r="45" spans="1:40">
      <c r="A45" s="10" t="s">
        <v>145</v>
      </c>
      <c r="B45" s="37" t="s">
        <v>335</v>
      </c>
      <c r="C45" s="52" t="s">
        <v>146</v>
      </c>
      <c r="D45" s="8" t="s">
        <v>147</v>
      </c>
      <c r="E45" s="8" t="s">
        <v>148</v>
      </c>
      <c r="F45" s="23">
        <v>38944</v>
      </c>
      <c r="G45" s="23">
        <v>39038</v>
      </c>
      <c r="H45" s="29">
        <v>8.7883476901455442</v>
      </c>
      <c r="I45" s="29">
        <v>6.5892116125453155</v>
      </c>
      <c r="J45" s="29">
        <v>3.5515758251377587</v>
      </c>
      <c r="K45" s="29">
        <v>1.8215350930954382</v>
      </c>
      <c r="L45" s="29">
        <v>1.1123104629466694</v>
      </c>
      <c r="M45" s="29">
        <v>1.323262444907445</v>
      </c>
      <c r="N45" s="29">
        <v>0.17133251429795432</v>
      </c>
      <c r="O45" s="28">
        <f t="shared" si="0"/>
        <v>23.357575643076125</v>
      </c>
      <c r="P45" s="32">
        <v>101.10789667941943</v>
      </c>
      <c r="Q45" s="32">
        <v>5.0696863016865832</v>
      </c>
      <c r="R45" s="32">
        <v>19.503326794195846</v>
      </c>
      <c r="S45" s="28">
        <f t="shared" si="1"/>
        <v>125.68090977530186</v>
      </c>
      <c r="T45" s="32">
        <v>9.8829602084324399</v>
      </c>
      <c r="U45" s="32">
        <v>0.26392901983680334</v>
      </c>
      <c r="V45" s="32">
        <v>2.7484221575909227</v>
      </c>
      <c r="W45" s="32">
        <v>2.0503882766278521</v>
      </c>
      <c r="X45" s="28">
        <f t="shared" si="2"/>
        <v>14.945699662488018</v>
      </c>
      <c r="Y45" s="29">
        <v>3.3183579653774311</v>
      </c>
      <c r="Z45" s="29">
        <v>5.2106718119634543</v>
      </c>
      <c r="AA45" s="29">
        <v>8.4399164100660548E-2</v>
      </c>
      <c r="AB45" s="29">
        <v>1.6556385050726383</v>
      </c>
      <c r="AC45" s="29">
        <v>0.91435460435857152</v>
      </c>
      <c r="AD45" s="36">
        <v>1.2343272422735687E-2</v>
      </c>
      <c r="AE45" s="36">
        <v>4.5510243393537549E-2</v>
      </c>
      <c r="AF45" s="29">
        <v>0.16897141188599138</v>
      </c>
      <c r="AG45" s="28">
        <f t="shared" si="3"/>
        <v>11.410246978575021</v>
      </c>
      <c r="AH45" s="28">
        <v>115.49284696493115</v>
      </c>
      <c r="AI45" s="29">
        <v>0.39267486527744727</v>
      </c>
      <c r="AJ45" s="29">
        <v>1.3988078240774975</v>
      </c>
      <c r="AK45" s="29">
        <v>1.4446846454070823</v>
      </c>
      <c r="AL45" s="29">
        <v>0.11498504199124593</v>
      </c>
      <c r="AM45" s="28">
        <f t="shared" si="4"/>
        <v>3.3511523767532729</v>
      </c>
      <c r="AN45" s="28"/>
    </row>
    <row r="46" spans="1:40">
      <c r="A46" s="87" t="s">
        <v>149</v>
      </c>
      <c r="B46" s="9" t="s">
        <v>8</v>
      </c>
      <c r="C46" s="10" t="s">
        <v>150</v>
      </c>
      <c r="D46" s="8" t="s">
        <v>151</v>
      </c>
      <c r="E46" s="8" t="s">
        <v>152</v>
      </c>
      <c r="F46" s="23">
        <v>38915</v>
      </c>
      <c r="G46" s="23">
        <v>39007</v>
      </c>
      <c r="H46" s="29">
        <v>4.249109170964144</v>
      </c>
      <c r="I46" s="29">
        <v>3.3954862963325074</v>
      </c>
      <c r="J46" s="29">
        <v>2.3452458889892718</v>
      </c>
      <c r="K46" s="29">
        <v>1.1637913851500477</v>
      </c>
      <c r="L46" s="29">
        <v>0.87222473037875248</v>
      </c>
      <c r="M46" s="29">
        <v>1.1937501836799602</v>
      </c>
      <c r="N46" s="29">
        <v>0.2071722906813144</v>
      </c>
      <c r="O46" s="28">
        <f t="shared" si="0"/>
        <v>13.426779946175996</v>
      </c>
      <c r="P46" s="32">
        <v>38.490493670674091</v>
      </c>
      <c r="Q46" s="32">
        <v>2.5681408226154194</v>
      </c>
      <c r="R46" s="32">
        <v>23.725124824693886</v>
      </c>
      <c r="S46" s="28">
        <f t="shared" si="1"/>
        <v>64.783759317983396</v>
      </c>
      <c r="T46" s="32">
        <v>22.453768740871368</v>
      </c>
      <c r="U46" s="32">
        <v>0.89975673778742371</v>
      </c>
      <c r="V46" s="32">
        <v>7.1085408976746658</v>
      </c>
      <c r="W46" s="32">
        <v>8.0042001365120914</v>
      </c>
      <c r="X46" s="28">
        <f t="shared" si="2"/>
        <v>38.46626651284555</v>
      </c>
      <c r="Y46" s="29">
        <v>2.368393917513413</v>
      </c>
      <c r="Z46" s="29">
        <v>4.0242213967098763</v>
      </c>
      <c r="AA46" s="29">
        <v>0.20584543622982579</v>
      </c>
      <c r="AB46" s="29">
        <v>1.4273281213766544</v>
      </c>
      <c r="AC46" s="29">
        <v>1.0076917926130211</v>
      </c>
      <c r="AD46" s="36">
        <v>1.2282942729937449E-2</v>
      </c>
      <c r="AE46" s="36">
        <v>8.1987427861025405E-2</v>
      </c>
      <c r="AF46" s="29">
        <v>0.18866487026991779</v>
      </c>
      <c r="AG46" s="28">
        <f t="shared" si="3"/>
        <v>9.3164159053036713</v>
      </c>
      <c r="AH46" s="28">
        <v>54.811483370460998</v>
      </c>
      <c r="AI46" s="43">
        <v>3.3364292142911721E-2</v>
      </c>
      <c r="AJ46" s="29">
        <v>1.3637165027716047</v>
      </c>
      <c r="AK46" s="29">
        <v>1.3441076056300765</v>
      </c>
      <c r="AL46" s="43">
        <v>2.3674019361603987E-2</v>
      </c>
      <c r="AM46" s="28">
        <f t="shared" si="4"/>
        <v>2.7648624199061973</v>
      </c>
      <c r="AN46" s="28"/>
    </row>
    <row r="47" spans="1:40">
      <c r="A47" s="87"/>
      <c r="B47" s="9" t="s">
        <v>8</v>
      </c>
      <c r="C47" s="10" t="s">
        <v>153</v>
      </c>
      <c r="D47" s="8" t="s">
        <v>154</v>
      </c>
      <c r="E47" s="8" t="s">
        <v>155</v>
      </c>
      <c r="F47" s="23">
        <v>38915</v>
      </c>
      <c r="G47" s="23">
        <v>39007</v>
      </c>
      <c r="H47" s="29">
        <v>4.4579210949526136</v>
      </c>
      <c r="I47" s="29">
        <v>4.4888470078898459</v>
      </c>
      <c r="J47" s="29">
        <v>3.9403515845686163</v>
      </c>
      <c r="K47" s="29">
        <v>1.6854889859394167</v>
      </c>
      <c r="L47" s="29">
        <v>2.1498276037247264</v>
      </c>
      <c r="M47" s="29">
        <v>3.5946742127587501</v>
      </c>
      <c r="N47" s="29">
        <v>0.94530858898149572</v>
      </c>
      <c r="O47" s="28">
        <f t="shared" si="0"/>
        <v>21.262419078815466</v>
      </c>
      <c r="P47" s="32">
        <v>30.107344996446603</v>
      </c>
      <c r="Q47" s="32">
        <v>1.2419292482721134</v>
      </c>
      <c r="R47" s="32">
        <v>13.252452528328146</v>
      </c>
      <c r="S47" s="28">
        <f t="shared" si="1"/>
        <v>44.601726773046863</v>
      </c>
      <c r="T47" s="32">
        <v>6.63212266738081</v>
      </c>
      <c r="U47" s="32">
        <v>0.23369841601172284</v>
      </c>
      <c r="V47" s="32">
        <v>2.4018899833786338</v>
      </c>
      <c r="W47" s="32">
        <v>2.9257806424170356</v>
      </c>
      <c r="X47" s="28">
        <f t="shared" si="2"/>
        <v>12.193491709188201</v>
      </c>
      <c r="Y47" s="29">
        <v>0.89740607396552674</v>
      </c>
      <c r="Z47" s="29">
        <v>2.1254696525757679</v>
      </c>
      <c r="AA47" s="29">
        <v>9.7526288750716644E-2</v>
      </c>
      <c r="AB47" s="29">
        <v>0.59696750435566215</v>
      </c>
      <c r="AC47" s="29">
        <v>0.41107506770125579</v>
      </c>
      <c r="AD47" s="36">
        <v>4.9836330730581085E-3</v>
      </c>
      <c r="AE47" s="36">
        <v>2.3885872012813947E-2</v>
      </c>
      <c r="AF47" s="29">
        <v>6.4959093011008856E-2</v>
      </c>
      <c r="AG47" s="28">
        <f t="shared" si="3"/>
        <v>4.2222731854458093</v>
      </c>
      <c r="AH47" s="28">
        <v>52.910030891037593</v>
      </c>
      <c r="AI47" s="29">
        <v>0.20370580596113355</v>
      </c>
      <c r="AJ47" s="29">
        <v>0.76889028059851905</v>
      </c>
      <c r="AK47" s="29">
        <v>0.73059137983412625</v>
      </c>
      <c r="AL47" s="29">
        <v>0.10850627118638496</v>
      </c>
      <c r="AM47" s="28">
        <f t="shared" si="4"/>
        <v>1.8116937375801638</v>
      </c>
      <c r="AN47" s="28"/>
    </row>
    <row r="48" spans="1:40">
      <c r="A48" s="87" t="s">
        <v>156</v>
      </c>
      <c r="B48" s="9" t="s">
        <v>8</v>
      </c>
      <c r="C48" s="10" t="s">
        <v>157</v>
      </c>
      <c r="D48" s="8" t="s">
        <v>158</v>
      </c>
      <c r="E48" s="8" t="s">
        <v>159</v>
      </c>
      <c r="F48" s="23">
        <v>38920</v>
      </c>
      <c r="G48" s="23">
        <v>38991</v>
      </c>
      <c r="H48" s="29">
        <v>6.5069295720994811</v>
      </c>
      <c r="I48" s="29">
        <v>6.4768316129443742</v>
      </c>
      <c r="J48" s="29">
        <v>5.5905794935362154</v>
      </c>
      <c r="K48" s="29">
        <v>2.8790328183632741</v>
      </c>
      <c r="L48" s="29">
        <v>2.6299424439923484</v>
      </c>
      <c r="M48" s="29">
        <v>3.4783728835395924</v>
      </c>
      <c r="N48" s="29">
        <v>0.59288322836562923</v>
      </c>
      <c r="O48" s="28">
        <f t="shared" si="0"/>
        <v>28.154572052840916</v>
      </c>
      <c r="P48" s="32">
        <v>37.890224950540528</v>
      </c>
      <c r="Q48" s="32">
        <v>3.7571102385748958</v>
      </c>
      <c r="R48" s="32">
        <v>22.305240420972396</v>
      </c>
      <c r="S48" s="28">
        <f t="shared" si="1"/>
        <v>63.95257561008782</v>
      </c>
      <c r="T48" s="32">
        <v>20.482351822408621</v>
      </c>
      <c r="U48" s="32">
        <v>1.0762074560634485</v>
      </c>
      <c r="V48" s="32">
        <v>7.7216516417603529</v>
      </c>
      <c r="W48" s="32">
        <v>6.5993764327403923</v>
      </c>
      <c r="X48" s="28">
        <f t="shared" si="2"/>
        <v>35.879587352972813</v>
      </c>
      <c r="Y48" s="29">
        <v>0.97959151662854294</v>
      </c>
      <c r="Z48" s="29">
        <v>1.4310654445866786</v>
      </c>
      <c r="AA48" s="29">
        <v>8.3521351635905492E-3</v>
      </c>
      <c r="AB48" s="29">
        <v>0.45892628155449905</v>
      </c>
      <c r="AC48" s="29">
        <v>0.22191023373400481</v>
      </c>
      <c r="AD48" s="36">
        <v>6.89122894357841E-3</v>
      </c>
      <c r="AE48" s="36">
        <v>1.0462896675914607E-2</v>
      </c>
      <c r="AF48" s="29">
        <v>5.536245410453014E-2</v>
      </c>
      <c r="AG48" s="28">
        <f t="shared" si="3"/>
        <v>3.1725621913913393</v>
      </c>
      <c r="AH48" s="28">
        <v>50.7236564942922</v>
      </c>
      <c r="AI48" s="29">
        <v>0.40109651085222614</v>
      </c>
      <c r="AJ48" s="29">
        <v>1.4036557834936825</v>
      </c>
      <c r="AK48" s="29">
        <v>1.2632496343875996</v>
      </c>
      <c r="AL48" s="29">
        <v>0.19834193960080981</v>
      </c>
      <c r="AM48" s="28">
        <f t="shared" si="4"/>
        <v>3.2663438683343182</v>
      </c>
      <c r="AN48" s="28"/>
    </row>
    <row r="49" spans="1:40">
      <c r="A49" s="87"/>
      <c r="B49" s="37" t="s">
        <v>335</v>
      </c>
      <c r="C49" s="52" t="s">
        <v>160</v>
      </c>
      <c r="D49" s="8" t="s">
        <v>161</v>
      </c>
      <c r="E49" s="8" t="s">
        <v>162</v>
      </c>
      <c r="F49" s="23">
        <v>38913</v>
      </c>
      <c r="G49" s="23">
        <v>38990</v>
      </c>
      <c r="H49" s="29">
        <v>6.2638723371478768</v>
      </c>
      <c r="I49" s="29">
        <v>4.6474135623133463</v>
      </c>
      <c r="J49" s="29">
        <v>3.1151761103554247</v>
      </c>
      <c r="K49" s="29">
        <v>1.5456970145059203</v>
      </c>
      <c r="L49" s="29">
        <v>1.1171860572339953</v>
      </c>
      <c r="M49" s="29">
        <v>1.5267827337082855</v>
      </c>
      <c r="N49" s="29">
        <v>0.32966847884278239</v>
      </c>
      <c r="O49" s="28">
        <f t="shared" si="0"/>
        <v>18.545796294107632</v>
      </c>
      <c r="P49" s="32">
        <v>45.02488005228313</v>
      </c>
      <c r="Q49" s="32">
        <v>1.9296268500287344</v>
      </c>
      <c r="R49" s="32">
        <v>19.468859139929044</v>
      </c>
      <c r="S49" s="28">
        <f t="shared" si="1"/>
        <v>66.4233660422409</v>
      </c>
      <c r="T49" s="32">
        <v>10.523462675840042</v>
      </c>
      <c r="U49" s="32">
        <v>1.8672200107538683</v>
      </c>
      <c r="V49" s="32">
        <v>4.8972531916971747</v>
      </c>
      <c r="W49" s="32">
        <v>4.2554817300294676</v>
      </c>
      <c r="X49" s="28">
        <f t="shared" si="2"/>
        <v>21.543417608320553</v>
      </c>
      <c r="Y49" s="29">
        <v>1.445013880992682</v>
      </c>
      <c r="Z49" s="29">
        <v>5.0995420193761616</v>
      </c>
      <c r="AA49" s="29">
        <v>0.3185551547669177</v>
      </c>
      <c r="AB49" s="29">
        <v>1.4374903842520661</v>
      </c>
      <c r="AC49" s="29">
        <v>1.0341249632220819</v>
      </c>
      <c r="AD49" s="36">
        <v>1.0136192487144192E-2</v>
      </c>
      <c r="AE49" s="36">
        <v>6.1242534306837557E-2</v>
      </c>
      <c r="AF49" s="29">
        <v>0.12396427905924831</v>
      </c>
      <c r="AG49" s="28">
        <f t="shared" si="3"/>
        <v>9.5300694084631363</v>
      </c>
      <c r="AH49" s="28">
        <v>60.54924754394505</v>
      </c>
      <c r="AI49" s="29">
        <v>0.27040960955830906</v>
      </c>
      <c r="AJ49" s="29">
        <v>0.89229810293926115</v>
      </c>
      <c r="AK49" s="29">
        <v>0.85807256041560909</v>
      </c>
      <c r="AL49" s="29">
        <v>0.11742064146796559</v>
      </c>
      <c r="AM49" s="28">
        <f t="shared" si="4"/>
        <v>2.1382009143811449</v>
      </c>
      <c r="AN49" s="28"/>
    </row>
    <row r="50" spans="1:40">
      <c r="A50" s="10" t="s">
        <v>163</v>
      </c>
      <c r="B50" s="10" t="s">
        <v>8</v>
      </c>
      <c r="C50" s="10" t="s">
        <v>164</v>
      </c>
      <c r="D50" s="8" t="s">
        <v>165</v>
      </c>
      <c r="E50" s="8" t="s">
        <v>166</v>
      </c>
      <c r="F50" s="23">
        <v>38931</v>
      </c>
      <c r="G50" s="23">
        <v>39028</v>
      </c>
      <c r="H50" s="29">
        <v>5.3524744398151958</v>
      </c>
      <c r="I50" s="29">
        <v>4.3970704816965531</v>
      </c>
      <c r="J50" s="29">
        <v>3.0025048236603342</v>
      </c>
      <c r="K50" s="29">
        <v>1.0047280760562847</v>
      </c>
      <c r="L50" s="29">
        <v>1.7753078282619936</v>
      </c>
      <c r="M50" s="29">
        <v>2.6095151075238525</v>
      </c>
      <c r="N50" s="29">
        <v>0.9133056929866582</v>
      </c>
      <c r="O50" s="28">
        <f t="shared" si="0"/>
        <v>19.054906450000871</v>
      </c>
      <c r="P50" s="32">
        <v>23.905877962125956</v>
      </c>
      <c r="Q50" s="32">
        <v>7.1956310850865908</v>
      </c>
      <c r="R50" s="32">
        <v>30.69714664784124</v>
      </c>
      <c r="S50" s="28">
        <f t="shared" si="1"/>
        <v>61.798655695053782</v>
      </c>
      <c r="T50" s="32">
        <v>10.073148733236449</v>
      </c>
      <c r="U50" s="32">
        <v>0.60221067829834896</v>
      </c>
      <c r="V50" s="32">
        <v>4.1571807978304154</v>
      </c>
      <c r="W50" s="32">
        <v>7.0600887272574022</v>
      </c>
      <c r="X50" s="28">
        <f t="shared" si="2"/>
        <v>21.892628936622614</v>
      </c>
      <c r="Y50" s="29">
        <v>0.4968506635620536</v>
      </c>
      <c r="Z50" s="29">
        <v>1.2859143076563704</v>
      </c>
      <c r="AA50" s="29">
        <v>2.3739006648986039E-2</v>
      </c>
      <c r="AB50" s="29">
        <v>0.37101821513114952</v>
      </c>
      <c r="AC50" s="29">
        <v>0.32162595882126294</v>
      </c>
      <c r="AD50" s="47">
        <v>2.2017190760019061E-3</v>
      </c>
      <c r="AE50" s="36">
        <v>1.7485216270086017E-2</v>
      </c>
      <c r="AF50" s="29">
        <v>0.14017913647829183</v>
      </c>
      <c r="AG50" s="28">
        <f t="shared" si="3"/>
        <v>2.6590142236442018</v>
      </c>
      <c r="AH50" s="28">
        <v>33.643345634604117</v>
      </c>
      <c r="AI50" s="29">
        <v>1.936192126379513</v>
      </c>
      <c r="AJ50" s="29">
        <v>0.7512283176495449</v>
      </c>
      <c r="AK50" s="29">
        <v>1.8691549477974225</v>
      </c>
      <c r="AL50" s="29">
        <v>0.26258235364938126</v>
      </c>
      <c r="AM50" s="28">
        <f t="shared" si="4"/>
        <v>4.8191577454758612</v>
      </c>
      <c r="AN50" s="28"/>
    </row>
    <row r="51" spans="1:40">
      <c r="A51" s="10" t="s">
        <v>167</v>
      </c>
      <c r="B51" s="10" t="s">
        <v>8</v>
      </c>
      <c r="C51" s="52" t="s">
        <v>168</v>
      </c>
      <c r="D51" s="8" t="s">
        <v>169</v>
      </c>
      <c r="E51" s="8" t="s">
        <v>170</v>
      </c>
      <c r="F51" s="23">
        <v>38908</v>
      </c>
      <c r="G51" s="23">
        <v>39000</v>
      </c>
      <c r="H51" s="29">
        <v>16.623946263427847</v>
      </c>
      <c r="I51" s="29">
        <v>8.9384028958452149</v>
      </c>
      <c r="J51" s="29">
        <v>4.6720263194133773</v>
      </c>
      <c r="K51" s="29">
        <v>2.8360958747387084</v>
      </c>
      <c r="L51" s="29">
        <v>2.1983155090179531</v>
      </c>
      <c r="M51" s="29">
        <v>2.8218581502308187</v>
      </c>
      <c r="N51" s="29">
        <v>0.67117875200324029</v>
      </c>
      <c r="O51" s="28">
        <f t="shared" si="0"/>
        <v>38.76182376467716</v>
      </c>
      <c r="P51" s="32">
        <v>155.48800560000163</v>
      </c>
      <c r="Q51" s="32">
        <v>33.814408888071917</v>
      </c>
      <c r="R51" s="32">
        <v>106.29582632956404</v>
      </c>
      <c r="S51" s="28">
        <f t="shared" si="1"/>
        <v>295.59824081763759</v>
      </c>
      <c r="T51" s="32">
        <v>280.82689781453797</v>
      </c>
      <c r="U51" s="32">
        <v>1.8917827483839633</v>
      </c>
      <c r="V51" s="32">
        <v>38.600975364246878</v>
      </c>
      <c r="W51" s="32">
        <v>34.366344062127105</v>
      </c>
      <c r="X51" s="28">
        <f t="shared" si="2"/>
        <v>355.68599998929591</v>
      </c>
      <c r="Y51" s="29">
        <v>2.7781762440096238</v>
      </c>
      <c r="Z51" s="29">
        <v>4.2006605018146397</v>
      </c>
      <c r="AA51" s="29">
        <v>4.9754526508747163E-2</v>
      </c>
      <c r="AB51" s="29">
        <v>1.6876782871738152</v>
      </c>
      <c r="AC51" s="29">
        <v>0.85821151470417367</v>
      </c>
      <c r="AD51" s="36">
        <v>2.2740271150156238E-2</v>
      </c>
      <c r="AE51" s="36">
        <v>4.7155986744159037E-2</v>
      </c>
      <c r="AF51" s="29">
        <v>0.27823375575060588</v>
      </c>
      <c r="AG51" s="28">
        <f t="shared" si="3"/>
        <v>9.9226110878559179</v>
      </c>
      <c r="AH51" s="28">
        <v>46.787322938150481</v>
      </c>
      <c r="AI51" s="29">
        <v>1.2897947128213776</v>
      </c>
      <c r="AJ51" s="29">
        <v>0.8211760644138274</v>
      </c>
      <c r="AK51" s="29">
        <v>1.1471097443762139</v>
      </c>
      <c r="AL51" s="29">
        <v>0.12898331318761527</v>
      </c>
      <c r="AM51" s="28">
        <f t="shared" si="4"/>
        <v>3.3870638347990343</v>
      </c>
      <c r="AN51" s="28"/>
    </row>
    <row r="52" spans="1:40">
      <c r="A52" s="87" t="s">
        <v>171</v>
      </c>
      <c r="B52" s="9" t="s">
        <v>8</v>
      </c>
      <c r="C52" s="10" t="s">
        <v>172</v>
      </c>
      <c r="D52" s="8" t="s">
        <v>125</v>
      </c>
      <c r="E52" s="8" t="s">
        <v>173</v>
      </c>
      <c r="F52" s="24">
        <v>38924</v>
      </c>
      <c r="G52" s="24">
        <v>39043</v>
      </c>
      <c r="H52" s="29">
        <v>7.5009000687661214</v>
      </c>
      <c r="I52" s="29">
        <v>9.7953562938091672</v>
      </c>
      <c r="J52" s="29">
        <v>9.6929777340188359</v>
      </c>
      <c r="K52" s="29">
        <v>3.0734203560003275</v>
      </c>
      <c r="L52" s="29">
        <v>5.517516597705777</v>
      </c>
      <c r="M52" s="29">
        <v>8.8618638667594283</v>
      </c>
      <c r="N52" s="29">
        <v>1.8327241288653611</v>
      </c>
      <c r="O52" s="28">
        <f t="shared" si="0"/>
        <v>46.274759045925016</v>
      </c>
      <c r="P52" s="32">
        <v>33.507897850367279</v>
      </c>
      <c r="Q52" s="32">
        <v>1.149590635768615</v>
      </c>
      <c r="R52" s="32">
        <v>56.974282510512758</v>
      </c>
      <c r="S52" s="28">
        <f t="shared" si="1"/>
        <v>91.631770996648655</v>
      </c>
      <c r="T52" s="32">
        <v>21.720159671515582</v>
      </c>
      <c r="U52" s="32">
        <v>1.4020562272974655</v>
      </c>
      <c r="V52" s="32">
        <v>6.6018584990410645</v>
      </c>
      <c r="W52" s="32">
        <v>6.3980307835071422</v>
      </c>
      <c r="X52" s="28">
        <f t="shared" si="2"/>
        <v>36.122105181361249</v>
      </c>
      <c r="Y52" s="29">
        <v>2.6355328016491351</v>
      </c>
      <c r="Z52" s="29">
        <v>4.2801102176821368</v>
      </c>
      <c r="AA52" s="29">
        <v>2.8680658505812601E-2</v>
      </c>
      <c r="AB52" s="29">
        <v>1.4173678148688367</v>
      </c>
      <c r="AC52" s="29">
        <v>0.59333289729295635</v>
      </c>
      <c r="AD52" s="36">
        <v>1.287082098562386E-2</v>
      </c>
      <c r="AE52" s="36">
        <v>1.6727012094934053E-2</v>
      </c>
      <c r="AF52" s="29">
        <v>7.0081380653327779E-2</v>
      </c>
      <c r="AG52" s="28">
        <f t="shared" si="3"/>
        <v>9.0547036037327633</v>
      </c>
      <c r="AH52" s="28">
        <v>59.049175870130554</v>
      </c>
      <c r="AI52" s="29">
        <v>3.3333528225454194</v>
      </c>
      <c r="AJ52" s="29">
        <v>2.0392295847244752</v>
      </c>
      <c r="AK52" s="29">
        <v>3.8481411115351301</v>
      </c>
      <c r="AL52" s="29">
        <v>0.36091062773591404</v>
      </c>
      <c r="AM52" s="28">
        <f t="shared" si="4"/>
        <v>9.5816341465409387</v>
      </c>
      <c r="AN52" s="28"/>
    </row>
    <row r="53" spans="1:40">
      <c r="A53" s="87"/>
      <c r="B53" s="9" t="s">
        <v>8</v>
      </c>
      <c r="C53" s="10" t="s">
        <v>174</v>
      </c>
      <c r="D53" s="8" t="s">
        <v>175</v>
      </c>
      <c r="E53" s="8" t="s">
        <v>176</v>
      </c>
      <c r="F53" s="24">
        <v>38923</v>
      </c>
      <c r="G53" s="24">
        <v>39042</v>
      </c>
      <c r="H53" s="29">
        <v>17.319703213970357</v>
      </c>
      <c r="I53" s="29">
        <v>20.277977138354881</v>
      </c>
      <c r="J53" s="29">
        <v>15.694978468853972</v>
      </c>
      <c r="K53" s="29">
        <v>4.6650718420196373</v>
      </c>
      <c r="L53" s="29">
        <v>6.9129898053241066</v>
      </c>
      <c r="M53" s="29">
        <v>10.13238100578036</v>
      </c>
      <c r="N53" s="29">
        <v>2.646955605703849</v>
      </c>
      <c r="O53" s="28">
        <f t="shared" si="0"/>
        <v>77.650057080007173</v>
      </c>
      <c r="P53" s="32">
        <v>31.246737155376273</v>
      </c>
      <c r="Q53" s="32">
        <v>1.9077837414510561</v>
      </c>
      <c r="R53" s="32">
        <v>127.54438650478951</v>
      </c>
      <c r="S53" s="28">
        <f t="shared" si="1"/>
        <v>160.69890740161685</v>
      </c>
      <c r="T53" s="32">
        <v>20.317417188670799</v>
      </c>
      <c r="U53" s="32">
        <v>0.54708242924484252</v>
      </c>
      <c r="V53" s="32">
        <v>8.209149379700678</v>
      </c>
      <c r="W53" s="32">
        <v>9.267086571884569</v>
      </c>
      <c r="X53" s="28">
        <f t="shared" si="2"/>
        <v>38.340735569500886</v>
      </c>
      <c r="Y53" s="29">
        <v>5.4257677309470891</v>
      </c>
      <c r="Z53" s="29">
        <v>11.083072464339994</v>
      </c>
      <c r="AA53" s="29">
        <v>0.10904035039784765</v>
      </c>
      <c r="AB53" s="29">
        <v>3.277002991251615</v>
      </c>
      <c r="AC53" s="29">
        <v>1.4141364219804871</v>
      </c>
      <c r="AD53" s="36">
        <v>1.8395677872791328E-2</v>
      </c>
      <c r="AE53" s="36">
        <v>4.485619871470338E-2</v>
      </c>
      <c r="AF53" s="29">
        <v>0.15654834045904709</v>
      </c>
      <c r="AG53" s="28">
        <f t="shared" si="3"/>
        <v>21.528820175963574</v>
      </c>
      <c r="AH53" s="28">
        <v>72.43879938087899</v>
      </c>
      <c r="AI53" s="29">
        <v>7.3148765222272578</v>
      </c>
      <c r="AJ53" s="29">
        <v>4.5481330116272609</v>
      </c>
      <c r="AK53" s="29">
        <v>6.9698664985597008</v>
      </c>
      <c r="AL53" s="29">
        <v>0.54276316629702892</v>
      </c>
      <c r="AM53" s="28">
        <f t="shared" si="4"/>
        <v>19.375639198711248</v>
      </c>
      <c r="AN53" s="28"/>
    </row>
    <row r="54" spans="1:40">
      <c r="A54" s="89" t="s">
        <v>177</v>
      </c>
      <c r="B54" s="12" t="s">
        <v>8</v>
      </c>
      <c r="C54" s="16" t="s">
        <v>178</v>
      </c>
      <c r="D54" s="8" t="s">
        <v>179</v>
      </c>
      <c r="E54" s="8" t="s">
        <v>180</v>
      </c>
      <c r="F54" s="23">
        <v>38900</v>
      </c>
      <c r="G54" s="23">
        <v>38991</v>
      </c>
      <c r="H54" s="28">
        <v>2.0351607915260432</v>
      </c>
      <c r="I54" s="28">
        <v>2.1625326844034558</v>
      </c>
      <c r="J54" s="28">
        <v>1.7043898814706406</v>
      </c>
      <c r="K54" s="28">
        <v>0.45145327627240378</v>
      </c>
      <c r="L54" s="28">
        <v>0.67203388209972847</v>
      </c>
      <c r="M54" s="28">
        <v>1.0837033603352575</v>
      </c>
      <c r="N54" s="28">
        <v>0.23987970247941443</v>
      </c>
      <c r="O54" s="28">
        <f t="shared" si="0"/>
        <v>8.3491535785869448</v>
      </c>
      <c r="P54" s="27">
        <v>9.5668609347805553</v>
      </c>
      <c r="Q54" s="27">
        <v>0.18927551744478738</v>
      </c>
      <c r="R54" s="27">
        <v>6.8152427692058009</v>
      </c>
      <c r="S54" s="28">
        <f t="shared" si="1"/>
        <v>16.571379221431144</v>
      </c>
      <c r="T54" s="43">
        <v>0.7951544950675169</v>
      </c>
      <c r="U54" s="43">
        <v>2.9901866269694606E-2</v>
      </c>
      <c r="V54" s="27">
        <v>0.69581548692460204</v>
      </c>
      <c r="W54" s="27">
        <v>0.92248007058863768</v>
      </c>
      <c r="X54" s="28">
        <f t="shared" si="2"/>
        <v>2.4433519188504511</v>
      </c>
      <c r="Y54" s="28">
        <v>0.61883104683903722</v>
      </c>
      <c r="Z54" s="28">
        <v>0.69924505279629545</v>
      </c>
      <c r="AA54" s="28">
        <v>7.3966785959620023E-3</v>
      </c>
      <c r="AB54" s="28">
        <v>0.13989651825771285</v>
      </c>
      <c r="AC54" s="28">
        <v>6.3243120161191588E-2</v>
      </c>
      <c r="AD54" s="47">
        <v>2.2017190760019061E-3</v>
      </c>
      <c r="AE54" s="47">
        <v>2.2293617277449364E-3</v>
      </c>
      <c r="AF54" s="28">
        <v>1.4803757111583746E-2</v>
      </c>
      <c r="AG54" s="28">
        <f t="shared" si="3"/>
        <v>1.5478472545655297</v>
      </c>
      <c r="AH54" s="28">
        <v>45.98102650306231</v>
      </c>
      <c r="AI54" s="28">
        <v>0.41905782043983775</v>
      </c>
      <c r="AJ54" s="28">
        <v>0.86372392100903417</v>
      </c>
      <c r="AK54" s="28">
        <v>0.93338210003833111</v>
      </c>
      <c r="AL54" s="28">
        <v>7.6334122798948842E-2</v>
      </c>
      <c r="AM54" s="28">
        <f t="shared" si="4"/>
        <v>2.2924979642861523</v>
      </c>
      <c r="AN54" s="28"/>
    </row>
    <row r="55" spans="1:40">
      <c r="A55" s="89"/>
      <c r="B55" s="12" t="s">
        <v>8</v>
      </c>
      <c r="C55" s="13" t="s">
        <v>181</v>
      </c>
      <c r="D55" s="8" t="s">
        <v>182</v>
      </c>
      <c r="E55" s="8" t="s">
        <v>183</v>
      </c>
      <c r="F55" s="23">
        <v>38896</v>
      </c>
      <c r="G55" s="23">
        <v>38999</v>
      </c>
      <c r="H55" s="26">
        <v>0.72245423618561744</v>
      </c>
      <c r="I55" s="28">
        <v>0.93158004861556032</v>
      </c>
      <c r="J55" s="28">
        <v>0.52436284135791944</v>
      </c>
      <c r="K55" s="38">
        <v>7.5724475423765855E-2</v>
      </c>
      <c r="L55" s="38">
        <v>9.1849707929280183E-2</v>
      </c>
      <c r="M55" s="38">
        <v>0.16155529771056437</v>
      </c>
      <c r="N55" s="28">
        <v>7.008881325973422E-2</v>
      </c>
      <c r="O55" s="28">
        <f t="shared" si="0"/>
        <v>2.5776154204824424</v>
      </c>
      <c r="P55" s="27">
        <v>6.4548574730520469</v>
      </c>
      <c r="Q55" s="43">
        <v>6.3249467461752362E-2</v>
      </c>
      <c r="R55" s="27">
        <v>2.1117066982967261</v>
      </c>
      <c r="S55" s="28">
        <f t="shared" si="1"/>
        <v>8.6298136388105249</v>
      </c>
      <c r="T55" s="43">
        <v>0.7951544950675169</v>
      </c>
      <c r="U55" s="43">
        <v>2.9901866269694606E-2</v>
      </c>
      <c r="V55" s="43">
        <v>0.13511644707392939</v>
      </c>
      <c r="W55" s="45">
        <v>9.5526460888996023E-2</v>
      </c>
      <c r="X55" s="28">
        <f t="shared" si="2"/>
        <v>1.055699269300137</v>
      </c>
      <c r="Y55" s="28">
        <v>3.7636059064414904</v>
      </c>
      <c r="Z55" s="28">
        <v>4.2160067801431698</v>
      </c>
      <c r="AA55" s="28">
        <v>4.6496634539858112E-2</v>
      </c>
      <c r="AB55" s="28">
        <v>0.5720722503553769</v>
      </c>
      <c r="AC55" s="28">
        <v>0.14854952427222512</v>
      </c>
      <c r="AD55" s="47">
        <v>2.2017190760019061E-3</v>
      </c>
      <c r="AE55" s="47">
        <v>2.2293617277449364E-3</v>
      </c>
      <c r="AF55" s="28">
        <v>7.7350920217774989E-3</v>
      </c>
      <c r="AG55" s="28">
        <f t="shared" si="3"/>
        <v>8.7588972685776447</v>
      </c>
      <c r="AH55" s="28">
        <v>35.553511592994234</v>
      </c>
      <c r="AI55" s="27">
        <v>0.3348639502555727</v>
      </c>
      <c r="AJ55" s="28">
        <v>0.75658739004979514</v>
      </c>
      <c r="AK55" s="28">
        <v>0.58642418876870173</v>
      </c>
      <c r="AL55" s="32">
        <v>8.6753223815416752E-2</v>
      </c>
      <c r="AM55" s="28">
        <f t="shared" si="4"/>
        <v>1.7646287528894864</v>
      </c>
      <c r="AN55" s="28"/>
    </row>
    <row r="56" spans="1:40">
      <c r="A56" s="89"/>
      <c r="B56" s="12" t="s">
        <v>8</v>
      </c>
      <c r="C56" s="13" t="s">
        <v>184</v>
      </c>
      <c r="D56" s="8" t="s">
        <v>185</v>
      </c>
      <c r="E56" s="8" t="s">
        <v>186</v>
      </c>
      <c r="F56" s="23">
        <v>38897</v>
      </c>
      <c r="G56" s="23">
        <v>39000</v>
      </c>
      <c r="H56" s="26">
        <v>0.77402130813823311</v>
      </c>
      <c r="I56" s="28">
        <v>0.83840740231290711</v>
      </c>
      <c r="J56" s="28">
        <v>0.58491991004687938</v>
      </c>
      <c r="K56" s="38">
        <v>7.5724475423765855E-2</v>
      </c>
      <c r="L56" s="28">
        <v>0.20032800574253157</v>
      </c>
      <c r="M56" s="38">
        <v>0.16155529771056437</v>
      </c>
      <c r="N56" s="28">
        <v>7.8013919487222722E-2</v>
      </c>
      <c r="O56" s="28">
        <f t="shared" si="0"/>
        <v>2.7129703188621042</v>
      </c>
      <c r="P56" s="27">
        <v>5.7496495357305699</v>
      </c>
      <c r="Q56" s="43">
        <v>6.3249467461752362E-2</v>
      </c>
      <c r="R56" s="27">
        <v>3.2863863113987506</v>
      </c>
      <c r="S56" s="28">
        <f t="shared" si="1"/>
        <v>9.0992853145910733</v>
      </c>
      <c r="T56" s="43">
        <v>0.7951544950675169</v>
      </c>
      <c r="U56" s="43">
        <v>2.9901866269694606E-2</v>
      </c>
      <c r="V56" s="43">
        <v>0.13511644707392939</v>
      </c>
      <c r="W56" s="45">
        <v>9.5526460888996023E-2</v>
      </c>
      <c r="X56" s="28">
        <f t="shared" si="2"/>
        <v>1.055699269300137</v>
      </c>
      <c r="Y56" s="28">
        <v>2.2999998348623678</v>
      </c>
      <c r="Z56" s="28">
        <v>2.3388410368013179</v>
      </c>
      <c r="AA56" s="28">
        <v>6.0584551878176983E-2</v>
      </c>
      <c r="AB56" s="28">
        <v>0.39169050253690385</v>
      </c>
      <c r="AC56" s="28">
        <v>0.13722117654978158</v>
      </c>
      <c r="AD56" s="47">
        <v>2.2017190760019061E-3</v>
      </c>
      <c r="AE56" s="47">
        <v>2.2293617277449364E-3</v>
      </c>
      <c r="AF56" s="28">
        <v>1.0045036521813525E-2</v>
      </c>
      <c r="AG56" s="28">
        <f t="shared" si="3"/>
        <v>5.2428132199541091</v>
      </c>
      <c r="AH56" s="28">
        <v>33.70532567160803</v>
      </c>
      <c r="AI56" s="27">
        <v>0.14319441169769354</v>
      </c>
      <c r="AJ56" s="28">
        <v>0.48489833490101925</v>
      </c>
      <c r="AK56" s="28">
        <v>0.49826114352814299</v>
      </c>
      <c r="AL56" s="43">
        <v>2.3674019361603987E-2</v>
      </c>
      <c r="AM56" s="28">
        <f t="shared" si="4"/>
        <v>1.1500279094884598</v>
      </c>
      <c r="AN56" s="28"/>
    </row>
    <row r="57" spans="1:40">
      <c r="A57" s="89"/>
      <c r="B57" s="12" t="s">
        <v>8</v>
      </c>
      <c r="C57" s="16" t="s">
        <v>187</v>
      </c>
      <c r="D57" s="8" t="s">
        <v>188</v>
      </c>
      <c r="E57" s="8" t="s">
        <v>189</v>
      </c>
      <c r="F57" s="23">
        <v>38912</v>
      </c>
      <c r="G57" s="23">
        <v>38986</v>
      </c>
      <c r="H57" s="28">
        <v>1.4781937460218395</v>
      </c>
      <c r="I57" s="28">
        <v>1.1714467751729809</v>
      </c>
      <c r="J57" s="28">
        <v>0.62061250263750689</v>
      </c>
      <c r="K57" s="39">
        <v>7.5724475423765855E-2</v>
      </c>
      <c r="L57" s="38">
        <v>9.1849707929280183E-2</v>
      </c>
      <c r="M57" s="38">
        <v>0.16155529771056437</v>
      </c>
      <c r="N57" s="28">
        <v>7.3371986929092664E-2</v>
      </c>
      <c r="O57" s="28">
        <f t="shared" si="0"/>
        <v>3.6727544918250308</v>
      </c>
      <c r="P57" s="32">
        <v>15.426922397471788</v>
      </c>
      <c r="Q57" s="43">
        <v>6.3249467461752362E-2</v>
      </c>
      <c r="R57" s="32">
        <v>1.7923291353120101</v>
      </c>
      <c r="S57" s="28">
        <f t="shared" si="1"/>
        <v>17.282501000245549</v>
      </c>
      <c r="T57" s="43">
        <v>0.7951544950675169</v>
      </c>
      <c r="U57" s="43">
        <v>2.9901866269694606E-2</v>
      </c>
      <c r="V57" s="43">
        <v>0.13511644707392939</v>
      </c>
      <c r="W57" s="45">
        <v>9.5526460888996023E-2</v>
      </c>
      <c r="X57" s="28">
        <f t="shared" si="2"/>
        <v>1.055699269300137</v>
      </c>
      <c r="Y57" s="28">
        <v>0.13774455196886906</v>
      </c>
      <c r="Z57" s="38">
        <v>6.9056149198238867E-2</v>
      </c>
      <c r="AA57" s="28">
        <v>6.8599061752539943E-3</v>
      </c>
      <c r="AB57" s="38">
        <v>1.5014948009662811E-2</v>
      </c>
      <c r="AC57" s="28">
        <v>1.7373373480176556E-2</v>
      </c>
      <c r="AD57" s="47">
        <v>2.2017190760019061E-3</v>
      </c>
      <c r="AE57" s="47">
        <v>2.2293617277449364E-3</v>
      </c>
      <c r="AF57" s="46">
        <v>2.2097184553608639E-3</v>
      </c>
      <c r="AG57" s="28">
        <f t="shared" si="3"/>
        <v>0.25268972809130902</v>
      </c>
      <c r="AH57" s="28">
        <v>100.17844069567263</v>
      </c>
      <c r="AI57" s="29">
        <v>0.16042825217600201</v>
      </c>
      <c r="AJ57" s="29">
        <v>1.4695930964285493</v>
      </c>
      <c r="AK57" s="29">
        <v>1.8200409387194316</v>
      </c>
      <c r="AL57" s="28">
        <v>0.40807413650916413</v>
      </c>
      <c r="AM57" s="28">
        <f t="shared" si="4"/>
        <v>3.8581364238331473</v>
      </c>
      <c r="AN57" s="28"/>
    </row>
    <row r="58" spans="1:40">
      <c r="A58" s="89"/>
      <c r="B58" s="12" t="s">
        <v>8</v>
      </c>
      <c r="C58" s="13" t="s">
        <v>190</v>
      </c>
      <c r="D58" s="8" t="s">
        <v>191</v>
      </c>
      <c r="E58" s="8" t="s">
        <v>192</v>
      </c>
      <c r="F58" s="23">
        <v>38899</v>
      </c>
      <c r="G58" s="23">
        <v>38992</v>
      </c>
      <c r="H58" s="26">
        <v>2.2422595948599122</v>
      </c>
      <c r="I58" s="28">
        <v>2.5689513174560981</v>
      </c>
      <c r="J58" s="28">
        <v>2.0917705910257749</v>
      </c>
      <c r="K58" s="28">
        <v>0.64914272740463463</v>
      </c>
      <c r="L58" s="28">
        <v>1.2039069626310943</v>
      </c>
      <c r="M58" s="28">
        <v>1.7724992679359777</v>
      </c>
      <c r="N58" s="28">
        <v>0.61180132719491209</v>
      </c>
      <c r="O58" s="28">
        <f t="shared" si="0"/>
        <v>11.140331788508403</v>
      </c>
      <c r="P58" s="27">
        <v>7.6932015996129675</v>
      </c>
      <c r="Q58" s="43">
        <v>6.3249467461752362E-2</v>
      </c>
      <c r="R58" s="27">
        <v>4.8500986966021413</v>
      </c>
      <c r="S58" s="28">
        <f t="shared" si="1"/>
        <v>12.606549763676862</v>
      </c>
      <c r="T58" s="43">
        <v>0.7951544950675169</v>
      </c>
      <c r="U58" s="43">
        <v>2.9901866269694606E-2</v>
      </c>
      <c r="V58" s="32">
        <v>0.43175278237698567</v>
      </c>
      <c r="W58" s="27">
        <v>0.38189558748693542</v>
      </c>
      <c r="X58" s="28">
        <f t="shared" si="2"/>
        <v>1.6387047312011325</v>
      </c>
      <c r="Y58" s="28">
        <v>0.79937212168117244</v>
      </c>
      <c r="Z58" s="28">
        <v>1.2774323023643603</v>
      </c>
      <c r="AA58" s="28">
        <v>1.4647946529473562E-2</v>
      </c>
      <c r="AB58" s="28">
        <v>0.18024748358854475</v>
      </c>
      <c r="AC58" s="28">
        <v>7.2068392908078829E-2</v>
      </c>
      <c r="AD58" s="47">
        <v>2.2017190760019061E-3</v>
      </c>
      <c r="AE58" s="47">
        <v>2.2293617277449364E-3</v>
      </c>
      <c r="AF58" s="27">
        <v>1.0828415863690153E-2</v>
      </c>
      <c r="AG58" s="28">
        <f t="shared" si="3"/>
        <v>2.359027743739067</v>
      </c>
      <c r="AH58" s="28">
        <v>42.269913899548946</v>
      </c>
      <c r="AI58" s="32">
        <v>0.35724502674501085</v>
      </c>
      <c r="AJ58" s="27">
        <v>0.81775341310831784</v>
      </c>
      <c r="AK58" s="27">
        <v>1.6093596709408906</v>
      </c>
      <c r="AL58" s="32">
        <v>0.25261481644447126</v>
      </c>
      <c r="AM58" s="28">
        <f t="shared" si="4"/>
        <v>3.0369729272386907</v>
      </c>
      <c r="AN58" s="28"/>
    </row>
    <row r="59" spans="1:40">
      <c r="A59" s="89"/>
      <c r="B59" s="12" t="s">
        <v>8</v>
      </c>
      <c r="C59" s="13" t="s">
        <v>193</v>
      </c>
      <c r="D59" s="8" t="s">
        <v>194</v>
      </c>
      <c r="E59" s="8" t="s">
        <v>195</v>
      </c>
      <c r="F59" s="23">
        <v>38894</v>
      </c>
      <c r="G59" s="23">
        <v>38989</v>
      </c>
      <c r="H59" s="26">
        <v>1.5365089526801021</v>
      </c>
      <c r="I59" s="28">
        <v>1.6525759364234085</v>
      </c>
      <c r="J59" s="28">
        <v>0.9650762027528732</v>
      </c>
      <c r="K59" s="28">
        <v>0.34452882980115501</v>
      </c>
      <c r="L59" s="28">
        <v>0.31204346152151852</v>
      </c>
      <c r="M59" s="28">
        <v>0.47173212323121949</v>
      </c>
      <c r="N59" s="28">
        <v>9.0477960019250736E-2</v>
      </c>
      <c r="O59" s="28">
        <f t="shared" si="0"/>
        <v>5.3729434664295281</v>
      </c>
      <c r="P59" s="27">
        <v>9.0365854855263059</v>
      </c>
      <c r="Q59" s="43">
        <v>6.3249467461752362E-2</v>
      </c>
      <c r="R59" s="27">
        <v>2.3484946617607512</v>
      </c>
      <c r="S59" s="28">
        <f t="shared" si="1"/>
        <v>11.448329614748809</v>
      </c>
      <c r="T59" s="43">
        <v>0.7951544950675169</v>
      </c>
      <c r="U59" s="43">
        <v>2.9901866269694606E-2</v>
      </c>
      <c r="V59" s="43">
        <v>0.13511644707392939</v>
      </c>
      <c r="W59" s="45">
        <v>9.5526460888996023E-2</v>
      </c>
      <c r="X59" s="28">
        <f t="shared" si="2"/>
        <v>1.055699269300137</v>
      </c>
      <c r="Y59" s="28">
        <v>0.29699865819186755</v>
      </c>
      <c r="Z59" s="28">
        <v>0.6834794385831221</v>
      </c>
      <c r="AA59" s="28">
        <v>1.0446369122650755E-2</v>
      </c>
      <c r="AB59" s="28">
        <v>0.13468429178505811</v>
      </c>
      <c r="AC59" s="28">
        <v>7.0590155079459593E-2</v>
      </c>
      <c r="AD59" s="47">
        <v>2.2017190760019061E-3</v>
      </c>
      <c r="AE59" s="47">
        <v>2.2293617277449364E-3</v>
      </c>
      <c r="AF59" s="27">
        <v>1.0694618709730342E-2</v>
      </c>
      <c r="AG59" s="28">
        <f t="shared" si="3"/>
        <v>1.2113246122756354</v>
      </c>
      <c r="AH59" s="28">
        <v>47.51078706502102</v>
      </c>
      <c r="AI59" s="32">
        <v>0.61074041147538149</v>
      </c>
      <c r="AJ59" s="27">
        <v>1.1225655824477434</v>
      </c>
      <c r="AK59" s="27">
        <v>1.5206881729167772</v>
      </c>
      <c r="AL59" s="32">
        <v>0.17271547956561578</v>
      </c>
      <c r="AM59" s="28">
        <f t="shared" si="4"/>
        <v>3.4267096464055178</v>
      </c>
      <c r="AN59" s="28"/>
    </row>
    <row r="60" spans="1:40">
      <c r="A60" s="87" t="s">
        <v>196</v>
      </c>
      <c r="B60" s="9" t="s">
        <v>8</v>
      </c>
      <c r="C60" s="10" t="s">
        <v>197</v>
      </c>
      <c r="D60" s="8" t="s">
        <v>198</v>
      </c>
      <c r="E60" s="8" t="s">
        <v>199</v>
      </c>
      <c r="F60" s="23">
        <v>38904</v>
      </c>
      <c r="G60" s="23">
        <v>38996</v>
      </c>
      <c r="H60" s="29">
        <v>3.5968513087857841</v>
      </c>
      <c r="I60" s="29">
        <v>2.2724362880134974</v>
      </c>
      <c r="J60" s="29">
        <v>1.2985242028467954</v>
      </c>
      <c r="K60" s="29">
        <v>0.50593319855840113</v>
      </c>
      <c r="L60" s="29">
        <v>0.60383096327406438</v>
      </c>
      <c r="M60" s="29">
        <v>0.8873384057471656</v>
      </c>
      <c r="N60" s="29">
        <v>0.27906837647147142</v>
      </c>
      <c r="O60" s="28">
        <f t="shared" si="0"/>
        <v>9.4439827436971804</v>
      </c>
      <c r="P60" s="32">
        <v>30.351534702651929</v>
      </c>
      <c r="Q60" s="32">
        <v>1.436349992282421</v>
      </c>
      <c r="R60" s="32">
        <v>18.929870038883582</v>
      </c>
      <c r="S60" s="28">
        <f t="shared" si="1"/>
        <v>50.717754733817927</v>
      </c>
      <c r="T60" s="32">
        <v>22.052745606418668</v>
      </c>
      <c r="U60" s="32">
        <v>0.49875905000872817</v>
      </c>
      <c r="V60" s="32">
        <v>6.1468693869466753</v>
      </c>
      <c r="W60" s="32">
        <v>7.4025161654161007</v>
      </c>
      <c r="X60" s="28">
        <f t="shared" si="2"/>
        <v>36.100890208790176</v>
      </c>
      <c r="Y60" s="29">
        <v>1.0441546370208459</v>
      </c>
      <c r="Z60" s="29">
        <v>2.2296718659067429</v>
      </c>
      <c r="AA60" s="29">
        <v>4.4275235704785573E-2</v>
      </c>
      <c r="AB60" s="29">
        <v>0.70950240599293879</v>
      </c>
      <c r="AC60" s="29">
        <v>0.39972516610567255</v>
      </c>
      <c r="AD60" s="36">
        <v>1.2409432986367644E-2</v>
      </c>
      <c r="AE60" s="36">
        <v>3.0568266828932371E-2</v>
      </c>
      <c r="AF60" s="29">
        <v>8.5484683720065194E-2</v>
      </c>
      <c r="AG60" s="28">
        <f t="shared" si="3"/>
        <v>4.5557916942663512</v>
      </c>
      <c r="AH60" s="28">
        <v>24.41059825978623</v>
      </c>
      <c r="AI60" s="29">
        <v>0.22187235121494084</v>
      </c>
      <c r="AJ60" s="29">
        <v>0.85255169483020932</v>
      </c>
      <c r="AK60" s="29">
        <v>0.83541300270289487</v>
      </c>
      <c r="AL60" s="29">
        <v>0.13179585252601014</v>
      </c>
      <c r="AM60" s="28">
        <f t="shared" si="4"/>
        <v>2.0416329012740553</v>
      </c>
      <c r="AN60" s="28"/>
    </row>
    <row r="61" spans="1:40">
      <c r="A61" s="87"/>
      <c r="B61" s="9" t="s">
        <v>8</v>
      </c>
      <c r="C61" s="10" t="s">
        <v>200</v>
      </c>
      <c r="D61" s="8" t="s">
        <v>201</v>
      </c>
      <c r="E61" s="8" t="s">
        <v>202</v>
      </c>
      <c r="F61" s="23">
        <v>38899</v>
      </c>
      <c r="G61" s="23">
        <v>38992</v>
      </c>
      <c r="H61" s="29">
        <v>6.8476021022316607</v>
      </c>
      <c r="I61" s="29">
        <v>4.530386888428148</v>
      </c>
      <c r="J61" s="29">
        <v>2.8406776584185862</v>
      </c>
      <c r="K61" s="29">
        <v>0.94019801590060958</v>
      </c>
      <c r="L61" s="29">
        <v>1.188657718496392</v>
      </c>
      <c r="M61" s="29">
        <v>1.9561214498174424</v>
      </c>
      <c r="N61" s="29">
        <v>0.47674066191601444</v>
      </c>
      <c r="O61" s="28">
        <f t="shared" si="0"/>
        <v>18.780384495208853</v>
      </c>
      <c r="P61" s="32">
        <v>38.813295824094844</v>
      </c>
      <c r="Q61" s="32">
        <v>1.574844891345381</v>
      </c>
      <c r="R61" s="32">
        <v>33.933535783941217</v>
      </c>
      <c r="S61" s="28">
        <f t="shared" si="1"/>
        <v>74.321676499381439</v>
      </c>
      <c r="T61" s="32">
        <v>120.34290839877229</v>
      </c>
      <c r="U61" s="32">
        <v>1.4429005623023092</v>
      </c>
      <c r="V61" s="32">
        <v>23.366825549499438</v>
      </c>
      <c r="W61" s="32">
        <v>39.904915238033453</v>
      </c>
      <c r="X61" s="28">
        <f t="shared" si="2"/>
        <v>185.0575497486075</v>
      </c>
      <c r="Y61" s="29">
        <v>2.9647501528183065</v>
      </c>
      <c r="Z61" s="29">
        <v>5.8160096301829221</v>
      </c>
      <c r="AA61" s="29">
        <v>9.3701460064429587E-2</v>
      </c>
      <c r="AB61" s="29">
        <v>1.9954982284784319</v>
      </c>
      <c r="AC61" s="29">
        <v>1.0760603237485127</v>
      </c>
      <c r="AD61" s="36">
        <v>3.0879900960273488E-2</v>
      </c>
      <c r="AE61" s="36">
        <v>6.3644862889913958E-2</v>
      </c>
      <c r="AF61" s="29">
        <v>0.19252931238829327</v>
      </c>
      <c r="AG61" s="28">
        <f t="shared" si="3"/>
        <v>12.233073871531085</v>
      </c>
      <c r="AH61" s="28">
        <v>49.857955979193882</v>
      </c>
      <c r="AI61" s="29">
        <v>0.33938712749048394</v>
      </c>
      <c r="AJ61" s="29">
        <v>1.0696180472621921</v>
      </c>
      <c r="AK61" s="29">
        <v>1.06373199285224</v>
      </c>
      <c r="AL61" s="29">
        <v>0.14077162771047846</v>
      </c>
      <c r="AM61" s="28">
        <f t="shared" si="4"/>
        <v>2.6135087953153944</v>
      </c>
      <c r="AN61" s="28"/>
    </row>
    <row r="62" spans="1:40">
      <c r="A62" s="87"/>
      <c r="B62" s="9" t="s">
        <v>8</v>
      </c>
      <c r="C62" s="10" t="s">
        <v>203</v>
      </c>
      <c r="D62" s="8" t="s">
        <v>204</v>
      </c>
      <c r="E62" s="8" t="s">
        <v>205</v>
      </c>
      <c r="F62" s="23">
        <v>38908</v>
      </c>
      <c r="G62" s="23">
        <v>39000</v>
      </c>
      <c r="H62" s="29">
        <v>1.7963699207243529</v>
      </c>
      <c r="I62" s="29">
        <v>1.482600947090629</v>
      </c>
      <c r="J62" s="29">
        <v>0.60662903715079486</v>
      </c>
      <c r="K62" s="29">
        <v>0.2172647774004815</v>
      </c>
      <c r="L62" s="39">
        <v>9.1849707929280183E-2</v>
      </c>
      <c r="M62" s="39">
        <v>0.16155529771056437</v>
      </c>
      <c r="N62" s="39">
        <v>2.7054483954382921E-2</v>
      </c>
      <c r="O62" s="28">
        <f t="shared" si="0"/>
        <v>4.3833241719604858</v>
      </c>
      <c r="P62" s="32">
        <v>4.6620151946428985</v>
      </c>
      <c r="Q62" s="32">
        <v>0.2407583759462564</v>
      </c>
      <c r="R62" s="32">
        <v>18.556589534444303</v>
      </c>
      <c r="S62" s="28">
        <f t="shared" si="1"/>
        <v>23.459363105033457</v>
      </c>
      <c r="T62" s="32">
        <v>3.2578033717932069</v>
      </c>
      <c r="U62" s="32">
        <v>0.13385920752429672</v>
      </c>
      <c r="V62" s="32">
        <v>1.9522007577888223</v>
      </c>
      <c r="W62" s="32">
        <v>1.2046516099230209</v>
      </c>
      <c r="X62" s="28">
        <f t="shared" si="2"/>
        <v>6.5485149470293464</v>
      </c>
      <c r="Y62" s="29">
        <v>3.0859160305481987</v>
      </c>
      <c r="Z62" s="29">
        <v>2.2574147503370972</v>
      </c>
      <c r="AA62" s="29">
        <v>8.0077278232579957E-2</v>
      </c>
      <c r="AB62" s="29">
        <v>0.14558049427611877</v>
      </c>
      <c r="AC62" s="29">
        <v>7.1291225854298201E-2</v>
      </c>
      <c r="AD62" s="36">
        <v>8.7097767578094877E-3</v>
      </c>
      <c r="AE62" s="36">
        <v>7.5452846080203582E-3</v>
      </c>
      <c r="AF62" s="29">
        <v>9.9895155837734367E-3</v>
      </c>
      <c r="AG62" s="28">
        <f t="shared" si="3"/>
        <v>5.666524356197896</v>
      </c>
      <c r="AH62" s="28">
        <v>26.210379578840268</v>
      </c>
      <c r="AI62" s="43">
        <v>3.3364292142911721E-2</v>
      </c>
      <c r="AJ62" s="39">
        <v>5.2146828468397688E-2</v>
      </c>
      <c r="AK62" s="39">
        <v>4.6365949194741823E-2</v>
      </c>
      <c r="AL62" s="43">
        <v>2.3674019361603987E-2</v>
      </c>
      <c r="AM62" s="28">
        <f t="shared" si="4"/>
        <v>0.15555108916765523</v>
      </c>
      <c r="AN62" s="28"/>
    </row>
    <row r="63" spans="1:40">
      <c r="A63" s="87"/>
      <c r="B63" s="9" t="s">
        <v>8</v>
      </c>
      <c r="C63" s="10" t="s">
        <v>206</v>
      </c>
      <c r="D63" s="8" t="s">
        <v>207</v>
      </c>
      <c r="E63" s="8" t="s">
        <v>208</v>
      </c>
      <c r="F63" s="23">
        <v>38911</v>
      </c>
      <c r="G63" s="23">
        <v>39003</v>
      </c>
      <c r="H63" s="29">
        <v>4.9615451509619923</v>
      </c>
      <c r="I63" s="29">
        <v>4.9883597763534562</v>
      </c>
      <c r="J63" s="29">
        <v>4.0142893543854266</v>
      </c>
      <c r="K63" s="29">
        <v>1.2758065571035182</v>
      </c>
      <c r="L63" s="29">
        <v>1.9570205544057766</v>
      </c>
      <c r="M63" s="29">
        <v>3.0160796431885046</v>
      </c>
      <c r="N63" s="29">
        <v>0.76090232813293412</v>
      </c>
      <c r="O63" s="28">
        <f t="shared" si="0"/>
        <v>20.974003364531608</v>
      </c>
      <c r="P63" s="32">
        <v>35.314290721879573</v>
      </c>
      <c r="Q63" s="32">
        <v>2.4779401946663842</v>
      </c>
      <c r="R63" s="32">
        <v>36.685766105077732</v>
      </c>
      <c r="S63" s="28">
        <f t="shared" si="1"/>
        <v>74.477997021623679</v>
      </c>
      <c r="T63" s="32">
        <v>46.719740236790571</v>
      </c>
      <c r="U63" s="32">
        <v>1.5348157337654713</v>
      </c>
      <c r="V63" s="32">
        <v>16.428114214059217</v>
      </c>
      <c r="W63" s="32">
        <v>27.52841864549378</v>
      </c>
      <c r="X63" s="28">
        <f t="shared" si="2"/>
        <v>92.211088830109048</v>
      </c>
      <c r="Y63" s="29">
        <v>3.8864463140077463</v>
      </c>
      <c r="Z63" s="29">
        <v>8.3229089419324129</v>
      </c>
      <c r="AA63" s="29">
        <v>0.43081751761958581</v>
      </c>
      <c r="AB63" s="29">
        <v>3.2535151651822756</v>
      </c>
      <c r="AC63" s="29">
        <v>1.8465590728977996</v>
      </c>
      <c r="AD63" s="36">
        <v>4.5571916105479442E-2</v>
      </c>
      <c r="AE63" s="36">
        <v>0.15277109852908061</v>
      </c>
      <c r="AF63" s="29">
        <v>0.28179866848603785</v>
      </c>
      <c r="AG63" s="28">
        <f t="shared" si="3"/>
        <v>18.220388694760416</v>
      </c>
      <c r="AH63" s="28">
        <v>47.189385210777893</v>
      </c>
      <c r="AI63" s="29">
        <v>0.52980826295112715</v>
      </c>
      <c r="AJ63" s="29">
        <v>1.4440815744797988</v>
      </c>
      <c r="AK63" s="29">
        <v>1.4025661792273107</v>
      </c>
      <c r="AL63" s="29">
        <v>0.2018801044820292</v>
      </c>
      <c r="AM63" s="28">
        <f t="shared" si="4"/>
        <v>3.578336121140266</v>
      </c>
      <c r="AN63" s="28"/>
    </row>
    <row r="64" spans="1:40">
      <c r="A64" s="87" t="s">
        <v>209</v>
      </c>
      <c r="B64" s="9" t="s">
        <v>8</v>
      </c>
      <c r="C64" s="10" t="s">
        <v>210</v>
      </c>
      <c r="D64" s="8" t="s">
        <v>211</v>
      </c>
      <c r="E64" s="8" t="s">
        <v>212</v>
      </c>
      <c r="F64" s="23">
        <v>38917</v>
      </c>
      <c r="G64" s="23">
        <v>39009</v>
      </c>
      <c r="H64" s="29">
        <v>1.0404737063137561</v>
      </c>
      <c r="I64" s="29">
        <v>1.2548640198940002</v>
      </c>
      <c r="J64" s="29">
        <v>1.5408295423201781</v>
      </c>
      <c r="K64" s="29">
        <v>0.47289783246991007</v>
      </c>
      <c r="L64" s="29">
        <v>0.81282678391909857</v>
      </c>
      <c r="M64" s="29">
        <v>1.3464441383303341</v>
      </c>
      <c r="N64" s="29">
        <v>0.40664124762001486</v>
      </c>
      <c r="O64" s="28">
        <f t="shared" si="0"/>
        <v>6.8749772708672916</v>
      </c>
      <c r="P64" s="32">
        <v>12.828640863127067</v>
      </c>
      <c r="Q64" s="32">
        <v>0.31028074955746149</v>
      </c>
      <c r="R64" s="32">
        <v>77.710251970070445</v>
      </c>
      <c r="S64" s="28">
        <f t="shared" si="1"/>
        <v>90.849173582754972</v>
      </c>
      <c r="T64" s="32">
        <v>2.5545161407184827</v>
      </c>
      <c r="U64" s="32">
        <v>7.3930863853912482E-2</v>
      </c>
      <c r="V64" s="32">
        <v>0.99739359607449807</v>
      </c>
      <c r="W64" s="32">
        <v>1.4219683049484324</v>
      </c>
      <c r="X64" s="28">
        <f t="shared" si="2"/>
        <v>5.0478089055953257</v>
      </c>
      <c r="Y64" s="29">
        <v>0.83704689183620518</v>
      </c>
      <c r="Z64" s="29">
        <v>1.5067384958156849</v>
      </c>
      <c r="AA64" s="29">
        <v>7.1888383331234346E-2</v>
      </c>
      <c r="AB64" s="29">
        <v>0.42304256530052309</v>
      </c>
      <c r="AC64" s="29">
        <v>0.34376696540188378</v>
      </c>
      <c r="AD64" s="47">
        <v>2.2017190760019061E-3</v>
      </c>
      <c r="AE64" s="36">
        <v>1.6919949114253922E-2</v>
      </c>
      <c r="AF64" s="29">
        <v>5.0303483148756781E-2</v>
      </c>
      <c r="AG64" s="28">
        <f t="shared" si="3"/>
        <v>3.2519084530245439</v>
      </c>
      <c r="AH64" s="28">
        <v>30.878977899046895</v>
      </c>
      <c r="AI64" s="29">
        <v>0.30562288467642873</v>
      </c>
      <c r="AJ64" s="29">
        <v>0.78254644568663623</v>
      </c>
      <c r="AK64" s="29">
        <v>0.72325326389143085</v>
      </c>
      <c r="AL64" s="29">
        <v>0.10472218023368711</v>
      </c>
      <c r="AM64" s="28">
        <f t="shared" si="4"/>
        <v>1.916144774488183</v>
      </c>
      <c r="AN64" s="28"/>
    </row>
    <row r="65" spans="1:40">
      <c r="A65" s="87"/>
      <c r="B65" s="9" t="s">
        <v>8</v>
      </c>
      <c r="C65" s="10" t="s">
        <v>213</v>
      </c>
      <c r="D65" s="8" t="s">
        <v>214</v>
      </c>
      <c r="E65" s="8" t="s">
        <v>215</v>
      </c>
      <c r="F65" s="23">
        <v>38917</v>
      </c>
      <c r="G65" s="23">
        <v>39009</v>
      </c>
      <c r="H65" s="29">
        <v>1.6388784021666967</v>
      </c>
      <c r="I65" s="29">
        <v>1.7190294391634831</v>
      </c>
      <c r="J65" s="29">
        <v>1.7729129116243216</v>
      </c>
      <c r="K65" s="29">
        <v>0.53178320777676491</v>
      </c>
      <c r="L65" s="29">
        <v>0.92290762110145297</v>
      </c>
      <c r="M65" s="29">
        <v>1.4896459223010856</v>
      </c>
      <c r="N65" s="29">
        <v>0.45359492048625288</v>
      </c>
      <c r="O65" s="28">
        <f t="shared" si="0"/>
        <v>8.528752424620059</v>
      </c>
      <c r="P65" s="32">
        <v>10.297039270454405</v>
      </c>
      <c r="Q65" s="32">
        <v>0.19378389661520803</v>
      </c>
      <c r="R65" s="32">
        <v>88.95943525761767</v>
      </c>
      <c r="S65" s="28">
        <f t="shared" si="1"/>
        <v>99.450258424687291</v>
      </c>
      <c r="T65" s="32">
        <v>2.3880584771256061</v>
      </c>
      <c r="U65" s="32">
        <v>9.8904973425404386E-2</v>
      </c>
      <c r="V65" s="32">
        <v>0.69445369879303975</v>
      </c>
      <c r="W65" s="32">
        <v>0.98578618110363669</v>
      </c>
      <c r="X65" s="28">
        <f t="shared" si="2"/>
        <v>4.1672033304476868</v>
      </c>
      <c r="Y65" s="29">
        <v>0.72378815920465744</v>
      </c>
      <c r="Z65" s="29">
        <v>1.9994801254464294</v>
      </c>
      <c r="AA65" s="29">
        <v>2.5701281246230404E-2</v>
      </c>
      <c r="AB65" s="29">
        <v>0.49872468088110128</v>
      </c>
      <c r="AC65" s="29">
        <v>0.19533452913761343</v>
      </c>
      <c r="AD65" s="47">
        <v>2.2017190760019061E-3</v>
      </c>
      <c r="AE65" s="36">
        <v>9.4132590012286511E-3</v>
      </c>
      <c r="AF65" s="29">
        <v>3.0677519770254173E-2</v>
      </c>
      <c r="AG65" s="28">
        <f t="shared" si="3"/>
        <v>3.4853212737635171</v>
      </c>
      <c r="AH65" s="28">
        <v>29.511888927172201</v>
      </c>
      <c r="AI65" s="29">
        <v>0.58037750805367283</v>
      </c>
      <c r="AJ65" s="29">
        <v>1.4872259911304906</v>
      </c>
      <c r="AK65" s="29">
        <v>2.5509449359298255</v>
      </c>
      <c r="AL65" s="33">
        <v>2.3674019361603987E-2</v>
      </c>
      <c r="AM65" s="28">
        <f t="shared" si="4"/>
        <v>4.6422224544755926</v>
      </c>
      <c r="AN65" s="28"/>
    </row>
    <row r="66" spans="1:40">
      <c r="A66" s="87" t="s">
        <v>216</v>
      </c>
      <c r="B66" s="9" t="s">
        <v>8</v>
      </c>
      <c r="C66" s="10" t="s">
        <v>217</v>
      </c>
      <c r="D66" s="8" t="s">
        <v>218</v>
      </c>
      <c r="E66" s="8" t="s">
        <v>119</v>
      </c>
      <c r="F66" s="23">
        <v>38900</v>
      </c>
      <c r="G66" s="23">
        <v>38993</v>
      </c>
      <c r="H66" s="29">
        <v>7.0499982400106989</v>
      </c>
      <c r="I66" s="29">
        <v>4.6874204514417377</v>
      </c>
      <c r="J66" s="29">
        <v>7.615415015918896</v>
      </c>
      <c r="K66" s="29">
        <v>1.8808937296714023</v>
      </c>
      <c r="L66" s="29">
        <v>5.6478125337701606</v>
      </c>
      <c r="M66" s="29">
        <v>9.4616738840181505</v>
      </c>
      <c r="N66" s="29">
        <v>2.5581901011808985</v>
      </c>
      <c r="O66" s="28">
        <f t="shared" si="0"/>
        <v>38.901403956011947</v>
      </c>
      <c r="P66" s="32">
        <v>61.939712508864723</v>
      </c>
      <c r="Q66" s="32">
        <v>2.6569280164084113</v>
      </c>
      <c r="R66" s="32">
        <v>30.765831293684574</v>
      </c>
      <c r="S66" s="28">
        <f t="shared" si="1"/>
        <v>95.362471818957701</v>
      </c>
      <c r="T66" s="32">
        <v>25.3608187608137</v>
      </c>
      <c r="U66" s="32">
        <v>0.41314501849202667</v>
      </c>
      <c r="V66" s="32">
        <v>5.3920573840645432</v>
      </c>
      <c r="W66" s="32">
        <v>7.1459016266768733</v>
      </c>
      <c r="X66" s="28">
        <f t="shared" si="2"/>
        <v>38.311922790047142</v>
      </c>
      <c r="Y66" s="29">
        <v>0.30986419730298703</v>
      </c>
      <c r="Z66" s="29">
        <v>0.67649441165114155</v>
      </c>
      <c r="AA66" s="29">
        <v>6.229456981360521E-3</v>
      </c>
      <c r="AB66" s="29">
        <v>0.30106335824650027</v>
      </c>
      <c r="AC66" s="29">
        <v>0.11167312892878746</v>
      </c>
      <c r="AD66" s="36">
        <v>4.0575112233137466E-3</v>
      </c>
      <c r="AE66" s="36">
        <v>7.5559622864114565E-3</v>
      </c>
      <c r="AF66" s="29">
        <v>3.4053254280694084E-2</v>
      </c>
      <c r="AG66" s="28">
        <f t="shared" si="3"/>
        <v>1.4509912809011962</v>
      </c>
      <c r="AH66" s="28">
        <v>31.639867755789645</v>
      </c>
      <c r="AI66" s="29">
        <v>0.34391263935024491</v>
      </c>
      <c r="AJ66" s="29">
        <v>1.1177579194529543</v>
      </c>
      <c r="AK66" s="29">
        <v>0.98176183574149589</v>
      </c>
      <c r="AL66" s="29">
        <v>0.15606861736515837</v>
      </c>
      <c r="AM66" s="28">
        <f t="shared" si="4"/>
        <v>2.5995010119098536</v>
      </c>
      <c r="AN66" s="28"/>
    </row>
    <row r="67" spans="1:40">
      <c r="A67" s="87"/>
      <c r="B67" s="9" t="s">
        <v>8</v>
      </c>
      <c r="C67" s="10" t="s">
        <v>219</v>
      </c>
      <c r="D67" s="8" t="s">
        <v>220</v>
      </c>
      <c r="E67" s="8" t="s">
        <v>221</v>
      </c>
      <c r="F67" s="23">
        <v>38902</v>
      </c>
      <c r="G67" s="23">
        <v>38994</v>
      </c>
      <c r="H67" s="29">
        <v>20.396949487893689</v>
      </c>
      <c r="I67" s="29">
        <v>5.7278137787287591</v>
      </c>
      <c r="J67" s="29">
        <v>2.19805547475978</v>
      </c>
      <c r="K67" s="29">
        <v>0.71717102547522926</v>
      </c>
      <c r="L67" s="29">
        <v>0.94101630048705054</v>
      </c>
      <c r="M67" s="29">
        <v>1.5481099168298109</v>
      </c>
      <c r="N67" s="29">
        <v>0.42019535305460204</v>
      </c>
      <c r="O67" s="28">
        <f t="shared" si="0"/>
        <v>31.94931133722892</v>
      </c>
      <c r="P67" s="32">
        <v>39.975959088098421</v>
      </c>
      <c r="Q67" s="32">
        <v>1.6848671009071046</v>
      </c>
      <c r="R67" s="32">
        <v>27.142762310080631</v>
      </c>
      <c r="S67" s="28">
        <f t="shared" si="1"/>
        <v>68.80358849908616</v>
      </c>
      <c r="T67" s="32">
        <v>26.951593942741319</v>
      </c>
      <c r="U67" s="32">
        <v>0.60290496395242799</v>
      </c>
      <c r="V67" s="32">
        <v>5.1368808951767164</v>
      </c>
      <c r="W67" s="32">
        <v>5.3447843914256801</v>
      </c>
      <c r="X67" s="28">
        <f t="shared" si="2"/>
        <v>38.036164193296145</v>
      </c>
      <c r="Y67" s="29">
        <v>0.74626180937214881</v>
      </c>
      <c r="Z67" s="29">
        <v>1.1395413119166009</v>
      </c>
      <c r="AA67" s="29">
        <v>1.6755826184369139E-2</v>
      </c>
      <c r="AB67" s="29">
        <v>0.33957863501518176</v>
      </c>
      <c r="AC67" s="29">
        <v>0.18863594179727561</v>
      </c>
      <c r="AD67" s="36">
        <v>7.217262854980454E-3</v>
      </c>
      <c r="AE67" s="36">
        <v>1.1482352458670922E-2</v>
      </c>
      <c r="AF67" s="29">
        <v>3.4161430874147893E-2</v>
      </c>
      <c r="AG67" s="28">
        <f t="shared" si="3"/>
        <v>2.4836345704733755</v>
      </c>
      <c r="AH67" s="28">
        <v>37.464065208094986</v>
      </c>
      <c r="AI67" s="29">
        <v>0.1927606693344017</v>
      </c>
      <c r="AJ67" s="29">
        <v>0.60790355475770641</v>
      </c>
      <c r="AK67" s="29">
        <v>0.52692508123943438</v>
      </c>
      <c r="AL67" s="29">
        <v>7.0290345943250787E-2</v>
      </c>
      <c r="AM67" s="28">
        <f t="shared" si="4"/>
        <v>1.3978796512747933</v>
      </c>
      <c r="AN67" s="28"/>
    </row>
    <row r="68" spans="1:40">
      <c r="A68" s="10" t="s">
        <v>222</v>
      </c>
      <c r="B68" s="10" t="s">
        <v>8</v>
      </c>
      <c r="C68" s="10" t="s">
        <v>223</v>
      </c>
      <c r="D68" s="8" t="s">
        <v>224</v>
      </c>
      <c r="E68" s="8" t="s">
        <v>225</v>
      </c>
      <c r="F68" s="23">
        <v>38905</v>
      </c>
      <c r="G68" s="23">
        <v>38996</v>
      </c>
      <c r="H68" s="29">
        <v>4.7599585144129417</v>
      </c>
      <c r="I68" s="29">
        <v>3.6515710259872129</v>
      </c>
      <c r="J68" s="29">
        <v>2.3503836566253233</v>
      </c>
      <c r="K68" s="29">
        <v>0.7182110039779227</v>
      </c>
      <c r="L68" s="29">
        <v>0.90816836936596135</v>
      </c>
      <c r="M68" s="29">
        <v>1.4354013730993282</v>
      </c>
      <c r="N68" s="29">
        <v>0.3179229403556002</v>
      </c>
      <c r="O68" s="28">
        <f t="shared" ref="O68:O88" si="5">SUM(H68:N68)</f>
        <v>14.141616883824291</v>
      </c>
      <c r="P68" s="32">
        <v>22.204264501645447</v>
      </c>
      <c r="Q68" s="32">
        <v>0.67494990540130706</v>
      </c>
      <c r="R68" s="32">
        <v>23.897496474535874</v>
      </c>
      <c r="S68" s="28">
        <f t="shared" ref="S68:S88" si="6">SUM(P68:R68)</f>
        <v>46.77671088158263</v>
      </c>
      <c r="T68" s="32">
        <v>9.9774584974019884</v>
      </c>
      <c r="U68" s="32">
        <v>0.1400498885656096</v>
      </c>
      <c r="V68" s="32">
        <v>1.7485069010208336</v>
      </c>
      <c r="W68" s="32">
        <v>2.2683827395317997</v>
      </c>
      <c r="X68" s="28">
        <f t="shared" ref="X68:X88" si="7">SUM(T68:W68)</f>
        <v>14.134398026520232</v>
      </c>
      <c r="Y68" s="29">
        <v>0.42772940050416119</v>
      </c>
      <c r="Z68" s="29">
        <v>0.69269226642218595</v>
      </c>
      <c r="AA68" s="29">
        <v>1.5980936970461011E-2</v>
      </c>
      <c r="AB68" s="29">
        <v>0.13585394742091958</v>
      </c>
      <c r="AC68" s="29">
        <v>7.043633743676643E-2</v>
      </c>
      <c r="AD68" s="36">
        <v>1.247403149568947E-2</v>
      </c>
      <c r="AE68" s="36">
        <v>8.8325086738928957E-3</v>
      </c>
      <c r="AF68" s="29">
        <v>2.3797029796364607E-2</v>
      </c>
      <c r="AG68" s="28">
        <f t="shared" ref="AG68:AG88" si="8">SUM(Y68:AF68)</f>
        <v>1.3877964587204412</v>
      </c>
      <c r="AH68" s="28">
        <v>41.711868235730002</v>
      </c>
      <c r="AI68" s="29">
        <v>0.23689909832781911</v>
      </c>
      <c r="AJ68" s="29">
        <v>0.58977262375130668</v>
      </c>
      <c r="AK68" s="29">
        <v>0.62742441966531315</v>
      </c>
      <c r="AL68" s="29">
        <v>7.5966784379261867E-2</v>
      </c>
      <c r="AM68" s="28">
        <f t="shared" ref="AM68:AM88" si="9">SUM(AI68:AL68)</f>
        <v>1.5300629261237009</v>
      </c>
      <c r="AN68" s="28"/>
    </row>
    <row r="69" spans="1:40">
      <c r="A69" s="87" t="s">
        <v>226</v>
      </c>
      <c r="B69" s="9" t="s">
        <v>8</v>
      </c>
      <c r="C69" s="10" t="s">
        <v>227</v>
      </c>
      <c r="D69" s="8" t="s">
        <v>228</v>
      </c>
      <c r="E69" s="8" t="s">
        <v>229</v>
      </c>
      <c r="F69" s="23">
        <v>38912</v>
      </c>
      <c r="G69" s="23">
        <v>39004</v>
      </c>
      <c r="H69" s="29">
        <v>2.2755672823040736</v>
      </c>
      <c r="I69" s="29">
        <v>2.1263222826463664</v>
      </c>
      <c r="J69" s="29">
        <v>2.1728621567785336</v>
      </c>
      <c r="K69" s="29">
        <v>0.61578014312095408</v>
      </c>
      <c r="L69" s="29">
        <v>1.4059431253273265</v>
      </c>
      <c r="M69" s="29">
        <v>2.4856934962214883</v>
      </c>
      <c r="N69" s="29">
        <v>1.2005071531896383</v>
      </c>
      <c r="O69" s="28">
        <f t="shared" si="5"/>
        <v>12.282675639588382</v>
      </c>
      <c r="P69" s="32">
        <v>19.920319372871433</v>
      </c>
      <c r="Q69" s="32">
        <v>1.6053809703568254</v>
      </c>
      <c r="R69" s="32">
        <v>46.249429067225563</v>
      </c>
      <c r="S69" s="28">
        <f t="shared" si="6"/>
        <v>67.775129410453815</v>
      </c>
      <c r="T69" s="32">
        <v>15.783412384541617</v>
      </c>
      <c r="U69" s="32">
        <v>0.18689024106613819</v>
      </c>
      <c r="V69" s="32">
        <v>2.5268898306040075</v>
      </c>
      <c r="W69" s="32">
        <v>2.8129338354656861</v>
      </c>
      <c r="X69" s="28">
        <f t="shared" si="7"/>
        <v>21.310126291677449</v>
      </c>
      <c r="Y69" s="29">
        <v>0.65395078313969834</v>
      </c>
      <c r="Z69" s="29">
        <v>1.1409990532279437</v>
      </c>
      <c r="AA69" s="29">
        <v>1.4970174838386866E-2</v>
      </c>
      <c r="AB69" s="29">
        <v>0.32820891765084337</v>
      </c>
      <c r="AC69" s="29">
        <v>0.17820218321702269</v>
      </c>
      <c r="AD69" s="47">
        <v>2.2017190760019061E-3</v>
      </c>
      <c r="AE69" s="36">
        <v>6.1411472559071388E-3</v>
      </c>
      <c r="AF69" s="29">
        <v>3.2408172395627086E-2</v>
      </c>
      <c r="AG69" s="28">
        <f t="shared" si="8"/>
        <v>2.3570821508014306</v>
      </c>
      <c r="AH69" s="28">
        <v>29.919163860671361</v>
      </c>
      <c r="AI69" s="29">
        <v>0.90525142667440905</v>
      </c>
      <c r="AJ69" s="29">
        <v>1.1845879364876046</v>
      </c>
      <c r="AK69" s="29">
        <v>1.2271713699202258</v>
      </c>
      <c r="AL69" s="29">
        <v>0.13815971066673274</v>
      </c>
      <c r="AM69" s="28">
        <f t="shared" si="9"/>
        <v>3.4551704437489725</v>
      </c>
      <c r="AN69" s="28"/>
    </row>
    <row r="70" spans="1:40">
      <c r="A70" s="87"/>
      <c r="B70" s="9" t="s">
        <v>8</v>
      </c>
      <c r="C70" s="10" t="s">
        <v>230</v>
      </c>
      <c r="D70" s="8" t="s">
        <v>231</v>
      </c>
      <c r="E70" s="8" t="s">
        <v>232</v>
      </c>
      <c r="F70" s="23">
        <v>38910</v>
      </c>
      <c r="G70" s="23">
        <v>39002</v>
      </c>
      <c r="H70" s="29">
        <v>2.5762757940796042</v>
      </c>
      <c r="I70" s="29">
        <v>2.7079065606737647</v>
      </c>
      <c r="J70" s="29">
        <v>2.3279019394563694</v>
      </c>
      <c r="K70" s="29">
        <v>0.69166422758346235</v>
      </c>
      <c r="L70" s="29">
        <v>1.1056103127662282</v>
      </c>
      <c r="M70" s="29">
        <v>1.9528432703897187</v>
      </c>
      <c r="N70" s="29">
        <v>0.58897672316986627</v>
      </c>
      <c r="O70" s="28">
        <f t="shared" si="5"/>
        <v>11.951178828119014</v>
      </c>
      <c r="P70" s="32">
        <v>14.534838684566687</v>
      </c>
      <c r="Q70" s="32">
        <v>0.48231091857809438</v>
      </c>
      <c r="R70" s="32">
        <v>38.510033834479145</v>
      </c>
      <c r="S70" s="28">
        <f t="shared" si="6"/>
        <v>53.527183437623925</v>
      </c>
      <c r="T70" s="43">
        <v>0.7951544950675169</v>
      </c>
      <c r="U70" s="32">
        <v>7.567918819939809E-2</v>
      </c>
      <c r="V70" s="32">
        <v>0.66779644310867847</v>
      </c>
      <c r="W70" s="32">
        <v>0.79363766261589064</v>
      </c>
      <c r="X70" s="28">
        <f t="shared" si="7"/>
        <v>2.332267788991484</v>
      </c>
      <c r="Y70" s="29">
        <v>0.84304117055115491</v>
      </c>
      <c r="Z70" s="29">
        <v>1.8886756669981613</v>
      </c>
      <c r="AA70" s="29">
        <v>1.6913170879337126E-2</v>
      </c>
      <c r="AB70" s="29">
        <v>1.3169149922429615</v>
      </c>
      <c r="AC70" s="29">
        <v>0.57930145438670666</v>
      </c>
      <c r="AD70" s="47">
        <v>2.2017190760019061E-3</v>
      </c>
      <c r="AE70" s="36">
        <v>2.5902523713546934E-2</v>
      </c>
      <c r="AF70" s="29">
        <v>0.29228445582164114</v>
      </c>
      <c r="AG70" s="28">
        <f t="shared" si="8"/>
        <v>4.9652351536695116</v>
      </c>
      <c r="AH70" s="28">
        <v>28.172083571788331</v>
      </c>
      <c r="AI70" s="29">
        <v>0.42355292418546764</v>
      </c>
      <c r="AJ70" s="29">
        <v>1.234105066465629</v>
      </c>
      <c r="AK70" s="29">
        <v>1.0289273950208586</v>
      </c>
      <c r="AL70" s="29">
        <v>0.15793750463893905</v>
      </c>
      <c r="AM70" s="28">
        <f t="shared" si="9"/>
        <v>2.8445228903108943</v>
      </c>
      <c r="AN70" s="28"/>
    </row>
    <row r="71" spans="1:40">
      <c r="A71" s="87"/>
      <c r="B71" s="9" t="s">
        <v>8</v>
      </c>
      <c r="C71" s="10" t="s">
        <v>233</v>
      </c>
      <c r="D71" s="8" t="s">
        <v>234</v>
      </c>
      <c r="E71" s="8" t="s">
        <v>235</v>
      </c>
      <c r="F71" s="23">
        <v>38913</v>
      </c>
      <c r="G71" s="23">
        <v>39005</v>
      </c>
      <c r="H71" s="29">
        <v>2.6706114424711531</v>
      </c>
      <c r="I71" s="29">
        <v>2.5675791907611454</v>
      </c>
      <c r="J71" s="29">
        <v>2.3970975825433443</v>
      </c>
      <c r="K71" s="29">
        <v>0.71726652441859462</v>
      </c>
      <c r="L71" s="29">
        <v>1.1764731783249538</v>
      </c>
      <c r="M71" s="29">
        <v>2.0354030419838782</v>
      </c>
      <c r="N71" s="29">
        <v>0.67288436368863036</v>
      </c>
      <c r="O71" s="28">
        <f t="shared" si="5"/>
        <v>12.2373153241917</v>
      </c>
      <c r="P71" s="32">
        <v>21.08872778537479</v>
      </c>
      <c r="Q71" s="32">
        <v>1.1394673142986709</v>
      </c>
      <c r="R71" s="32">
        <v>47.897732966992116</v>
      </c>
      <c r="S71" s="28">
        <f t="shared" si="6"/>
        <v>70.12592806666558</v>
      </c>
      <c r="T71" s="32">
        <v>7.849134923379788</v>
      </c>
      <c r="U71" s="32">
        <v>0.49173504996036577</v>
      </c>
      <c r="V71" s="32">
        <v>2.3834387296829402</v>
      </c>
      <c r="W71" s="32">
        <v>2.9989844581934704</v>
      </c>
      <c r="X71" s="28">
        <f t="shared" si="7"/>
        <v>13.723293161216564</v>
      </c>
      <c r="Y71" s="29">
        <v>0.49186191346061003</v>
      </c>
      <c r="Z71" s="29">
        <v>0.53241626413986576</v>
      </c>
      <c r="AA71" s="29">
        <v>7.9927848877885625E-3</v>
      </c>
      <c r="AB71" s="29">
        <v>0.1354811871878302</v>
      </c>
      <c r="AC71" s="29">
        <v>8.4327345988982325E-2</v>
      </c>
      <c r="AD71" s="47">
        <v>2.2017190760019061E-3</v>
      </c>
      <c r="AE71" s="47">
        <v>2.2293617277449364E-3</v>
      </c>
      <c r="AF71" s="29">
        <v>1.4874404724503422E-2</v>
      </c>
      <c r="AG71" s="28">
        <f t="shared" si="8"/>
        <v>1.2713849811933275</v>
      </c>
      <c r="AH71" s="28">
        <v>38.675973484886768</v>
      </c>
      <c r="AI71" s="29">
        <v>0.75458813364508937</v>
      </c>
      <c r="AJ71" s="29">
        <v>1.3515555007731248</v>
      </c>
      <c r="AK71" s="29">
        <v>1.3272996366057193</v>
      </c>
      <c r="AL71" s="29">
        <v>0.18870913316462676</v>
      </c>
      <c r="AM71" s="28">
        <f t="shared" si="9"/>
        <v>3.6221524041885602</v>
      </c>
      <c r="AN71" s="28"/>
    </row>
    <row r="72" spans="1:40">
      <c r="A72" s="87"/>
      <c r="B72" s="9" t="s">
        <v>8</v>
      </c>
      <c r="C72" s="10" t="s">
        <v>236</v>
      </c>
      <c r="D72" s="8" t="s">
        <v>237</v>
      </c>
      <c r="E72" s="8" t="s">
        <v>238</v>
      </c>
      <c r="F72" s="23">
        <v>38911</v>
      </c>
      <c r="G72" s="23">
        <v>39003</v>
      </c>
      <c r="H72" s="29">
        <v>2.0904072370340692</v>
      </c>
      <c r="I72" s="29">
        <v>2.1349089223202808</v>
      </c>
      <c r="J72" s="29">
        <v>2.0642662520436059</v>
      </c>
      <c r="K72" s="29">
        <v>0.6185013867726501</v>
      </c>
      <c r="L72" s="29">
        <v>1.1213281239654354</v>
      </c>
      <c r="M72" s="29">
        <v>1.9129608256233344</v>
      </c>
      <c r="N72" s="29">
        <v>0.73761349768208273</v>
      </c>
      <c r="O72" s="28">
        <f t="shared" si="5"/>
        <v>10.679986245441459</v>
      </c>
      <c r="P72" s="32">
        <v>43.87393507712865</v>
      </c>
      <c r="Q72" s="32">
        <v>3.7276221824503462</v>
      </c>
      <c r="R72" s="32">
        <v>56.755596421284316</v>
      </c>
      <c r="S72" s="28">
        <f t="shared" si="6"/>
        <v>104.35715368086332</v>
      </c>
      <c r="T72" s="32">
        <v>20.375186917041734</v>
      </c>
      <c r="U72" s="32">
        <v>0.11621792040711419</v>
      </c>
      <c r="V72" s="32">
        <v>2.1467767176496699</v>
      </c>
      <c r="W72" s="32">
        <v>4.8638578115534914</v>
      </c>
      <c r="X72" s="28">
        <f t="shared" si="7"/>
        <v>27.502039366652006</v>
      </c>
      <c r="Y72" s="29">
        <v>9.7419752779177102</v>
      </c>
      <c r="Z72" s="29">
        <v>20.245578477471891</v>
      </c>
      <c r="AA72" s="29">
        <v>0.91448108017860552</v>
      </c>
      <c r="AB72" s="29">
        <v>1.2546058126286914</v>
      </c>
      <c r="AC72" s="29">
        <v>2.4426558253512378</v>
      </c>
      <c r="AD72" s="36">
        <v>7.2169394890793494E-3</v>
      </c>
      <c r="AE72" s="36">
        <v>8.0960072879017547E-2</v>
      </c>
      <c r="AF72" s="29">
        <v>0.24163733435973597</v>
      </c>
      <c r="AG72" s="28">
        <f t="shared" si="8"/>
        <v>34.929110820275966</v>
      </c>
      <c r="AH72" s="28">
        <v>53.766709756631826</v>
      </c>
      <c r="AI72" s="29">
        <v>1.1171407000447184</v>
      </c>
      <c r="AJ72" s="29">
        <v>2.4808721412918207</v>
      </c>
      <c r="AK72" s="29">
        <v>2.1256656660213578</v>
      </c>
      <c r="AL72" s="29">
        <v>0.31336223100469973</v>
      </c>
      <c r="AM72" s="28">
        <f t="shared" si="9"/>
        <v>6.0370407383625961</v>
      </c>
      <c r="AN72" s="28"/>
    </row>
    <row r="73" spans="1:40">
      <c r="A73" s="92" t="s">
        <v>239</v>
      </c>
      <c r="B73" s="18" t="s">
        <v>8</v>
      </c>
      <c r="C73" s="19" t="s">
        <v>330</v>
      </c>
      <c r="D73" s="8" t="s">
        <v>240</v>
      </c>
      <c r="E73" s="8" t="s">
        <v>241</v>
      </c>
      <c r="F73" s="23">
        <v>38902</v>
      </c>
      <c r="G73" s="23">
        <v>38992</v>
      </c>
      <c r="H73" s="28">
        <v>4.6830366727315722</v>
      </c>
      <c r="I73" s="28">
        <v>5.7019871247585669</v>
      </c>
      <c r="J73" s="28">
        <v>6.5081870296206175</v>
      </c>
      <c r="K73" s="28">
        <v>1.8811037751307353</v>
      </c>
      <c r="L73" s="28">
        <v>4.6510106141211693</v>
      </c>
      <c r="M73" s="28">
        <v>6.8335877965861052</v>
      </c>
      <c r="N73" s="28">
        <v>2.1263833781401105</v>
      </c>
      <c r="O73" s="28">
        <f t="shared" si="5"/>
        <v>32.385296391088879</v>
      </c>
      <c r="P73" s="27">
        <v>10.911514714232052</v>
      </c>
      <c r="Q73" s="27">
        <v>0.68238385765052112</v>
      </c>
      <c r="R73" s="27">
        <v>11.58297522212083</v>
      </c>
      <c r="S73" s="28">
        <f t="shared" si="6"/>
        <v>23.176873794003402</v>
      </c>
      <c r="T73" s="27">
        <v>5.220058851999374</v>
      </c>
      <c r="U73" s="27">
        <v>0.22510896787134096</v>
      </c>
      <c r="V73" s="27">
        <v>2.3065126416120485</v>
      </c>
      <c r="W73" s="27">
        <v>1.9773311971481964</v>
      </c>
      <c r="X73" s="28">
        <f t="shared" si="7"/>
        <v>9.7290116586309594</v>
      </c>
      <c r="Y73" s="28">
        <v>0.63879403713793514</v>
      </c>
      <c r="Z73" s="28">
        <v>0.80296415044612557</v>
      </c>
      <c r="AA73" s="46">
        <v>3.3166347540509152E-3</v>
      </c>
      <c r="AB73" s="28">
        <v>0.21157947299655461</v>
      </c>
      <c r="AC73" s="28">
        <v>8.8110716791006571E-2</v>
      </c>
      <c r="AD73" s="47">
        <v>2.2017190760019061E-3</v>
      </c>
      <c r="AE73" s="47">
        <v>2.2293617277449364E-3</v>
      </c>
      <c r="AF73" s="28">
        <v>2.5080349204945493E-2</v>
      </c>
      <c r="AG73" s="28">
        <f t="shared" si="8"/>
        <v>1.7742764421343653</v>
      </c>
      <c r="AH73" s="28">
        <v>38.373207707114702</v>
      </c>
      <c r="AI73" s="28">
        <v>0.54104909352502439</v>
      </c>
      <c r="AJ73" s="28">
        <v>1.3153558527359199</v>
      </c>
      <c r="AK73" s="28">
        <v>1.3083392308395339</v>
      </c>
      <c r="AL73" s="28">
        <v>0.16425998508217593</v>
      </c>
      <c r="AM73" s="28">
        <f t="shared" si="9"/>
        <v>3.3290041621826538</v>
      </c>
      <c r="AN73" s="28"/>
    </row>
    <row r="74" spans="1:40">
      <c r="A74" s="92"/>
      <c r="B74" s="18" t="s">
        <v>8</v>
      </c>
      <c r="C74" s="13" t="s">
        <v>242</v>
      </c>
      <c r="D74" s="8" t="s">
        <v>243</v>
      </c>
      <c r="E74" s="8" t="s">
        <v>244</v>
      </c>
      <c r="F74" s="23">
        <v>38904</v>
      </c>
      <c r="G74" s="23">
        <v>38996</v>
      </c>
      <c r="H74" s="26">
        <v>3.3402692440828732</v>
      </c>
      <c r="I74" s="28">
        <v>3.0386479718830404</v>
      </c>
      <c r="J74" s="28">
        <v>2.3851285462435969</v>
      </c>
      <c r="K74" s="28">
        <v>0.68918079980455205</v>
      </c>
      <c r="L74" s="28">
        <v>1.0330578165162256</v>
      </c>
      <c r="M74" s="28">
        <v>1.6134578084753952</v>
      </c>
      <c r="N74" s="28">
        <v>0.38127092616246222</v>
      </c>
      <c r="O74" s="28">
        <f t="shared" si="5"/>
        <v>12.481013113168144</v>
      </c>
      <c r="P74" s="27">
        <v>12.7145843224387</v>
      </c>
      <c r="Q74" s="27">
        <v>0.4885150287265923</v>
      </c>
      <c r="R74" s="27">
        <v>6.174403756409669</v>
      </c>
      <c r="S74" s="28">
        <f t="shared" si="6"/>
        <v>19.37750310757496</v>
      </c>
      <c r="T74" s="32">
        <v>2.0509675243086183</v>
      </c>
      <c r="U74" s="32">
        <v>7.059428822233485E-2</v>
      </c>
      <c r="V74" s="32">
        <v>0.77273447249651672</v>
      </c>
      <c r="W74" s="27">
        <v>0.74696112809982274</v>
      </c>
      <c r="X74" s="28">
        <f t="shared" si="7"/>
        <v>3.6412574131272928</v>
      </c>
      <c r="Y74" s="28">
        <v>0.60369172029145501</v>
      </c>
      <c r="Z74" s="28">
        <v>1.2917376717026381</v>
      </c>
      <c r="AA74" s="28">
        <v>6.1224039666422422E-3</v>
      </c>
      <c r="AB74" s="28">
        <v>0.20374615953723649</v>
      </c>
      <c r="AC74" s="28">
        <v>8.1447469939900097E-2</v>
      </c>
      <c r="AD74" s="50">
        <v>1.3108885245804726E-2</v>
      </c>
      <c r="AE74" s="47">
        <v>2.2293617277449364E-3</v>
      </c>
      <c r="AF74" s="27">
        <v>1.837912147909819E-2</v>
      </c>
      <c r="AG74" s="28">
        <f t="shared" si="8"/>
        <v>2.2204627938905199</v>
      </c>
      <c r="AH74" s="28">
        <v>58.711501850097349</v>
      </c>
      <c r="AI74" s="32">
        <v>0.2571991007417358</v>
      </c>
      <c r="AJ74" s="27">
        <v>0.62019958108005646</v>
      </c>
      <c r="AK74" s="27">
        <v>0.80184809358414855</v>
      </c>
      <c r="AL74" s="32">
        <v>6.4879354821888321E-2</v>
      </c>
      <c r="AM74" s="28">
        <f t="shared" si="9"/>
        <v>1.744126130227829</v>
      </c>
      <c r="AN74" s="28"/>
    </row>
    <row r="75" spans="1:40">
      <c r="A75" s="92"/>
      <c r="B75" s="18" t="s">
        <v>8</v>
      </c>
      <c r="C75" s="13" t="s">
        <v>245</v>
      </c>
      <c r="D75" s="8" t="s">
        <v>246</v>
      </c>
      <c r="E75" s="8" t="s">
        <v>247</v>
      </c>
      <c r="F75" s="23">
        <v>38909</v>
      </c>
      <c r="G75" s="23">
        <v>38998</v>
      </c>
      <c r="H75" s="26">
        <v>4.0287610404493845</v>
      </c>
      <c r="I75" s="28">
        <v>4.5256980160037399</v>
      </c>
      <c r="J75" s="28">
        <v>4.8595414549951466</v>
      </c>
      <c r="K75" s="28">
        <v>1.2961621066844391</v>
      </c>
      <c r="L75" s="28">
        <v>2.7542524389996288</v>
      </c>
      <c r="M75" s="28">
        <v>4.2306091671880717</v>
      </c>
      <c r="N75" s="28">
        <v>1.3207121837729838</v>
      </c>
      <c r="O75" s="28">
        <f t="shared" si="5"/>
        <v>23.015736408093396</v>
      </c>
      <c r="P75" s="27">
        <v>12.211825181655723</v>
      </c>
      <c r="Q75" s="27">
        <v>0.67520116218819648</v>
      </c>
      <c r="R75" s="27">
        <v>11.477345876228222</v>
      </c>
      <c r="S75" s="28">
        <f t="shared" si="6"/>
        <v>24.364372220072141</v>
      </c>
      <c r="T75" s="32">
        <v>8.0430735661062229</v>
      </c>
      <c r="U75" s="32">
        <v>0.18172201161020987</v>
      </c>
      <c r="V75" s="32">
        <v>2.1653278264991251</v>
      </c>
      <c r="W75" s="27">
        <v>3.0242998030402455</v>
      </c>
      <c r="X75" s="28">
        <f t="shared" si="7"/>
        <v>13.414423207255803</v>
      </c>
      <c r="Y75" s="28">
        <v>1.8130661483314154</v>
      </c>
      <c r="Z75" s="28">
        <v>4.977099389000168</v>
      </c>
      <c r="AA75" s="28">
        <v>3.7367749441715864E-2</v>
      </c>
      <c r="AB75" s="28">
        <v>1.0573956298813503</v>
      </c>
      <c r="AC75" s="28">
        <v>0.45658464096744217</v>
      </c>
      <c r="AD75" s="29">
        <v>5.5820227205185931E-2</v>
      </c>
      <c r="AE75" s="29">
        <v>4.4573554668074292E-2</v>
      </c>
      <c r="AF75" s="27">
        <v>9.8976689343038438E-2</v>
      </c>
      <c r="AG75" s="28">
        <f t="shared" si="8"/>
        <v>8.5408840288383896</v>
      </c>
      <c r="AH75" s="28">
        <v>57.306810414088766</v>
      </c>
      <c r="AI75" s="32">
        <v>0.39117655363341142</v>
      </c>
      <c r="AJ75" s="27">
        <v>0.86871100122272582</v>
      </c>
      <c r="AK75" s="27">
        <v>1.058938370117847</v>
      </c>
      <c r="AL75" s="43">
        <v>2.3674019361603987E-2</v>
      </c>
      <c r="AM75" s="28">
        <f t="shared" si="9"/>
        <v>2.3424999443355881</v>
      </c>
      <c r="AN75" s="28"/>
    </row>
    <row r="76" spans="1:40">
      <c r="A76" s="92"/>
      <c r="B76" s="18" t="s">
        <v>8</v>
      </c>
      <c r="C76" s="13" t="s">
        <v>248</v>
      </c>
      <c r="D76" s="8" t="s">
        <v>249</v>
      </c>
      <c r="E76" s="8" t="s">
        <v>250</v>
      </c>
      <c r="F76" s="23">
        <v>38874</v>
      </c>
      <c r="G76" s="23">
        <v>38966</v>
      </c>
      <c r="H76" s="26">
        <v>2.3046008858860163</v>
      </c>
      <c r="I76" s="28">
        <v>1.3039492589368298</v>
      </c>
      <c r="J76" s="28">
        <v>0.9215544621243863</v>
      </c>
      <c r="K76" s="28">
        <v>0.25550959662470096</v>
      </c>
      <c r="L76" s="28">
        <v>0.34994276175583683</v>
      </c>
      <c r="M76" s="28">
        <v>0.57885048493782476</v>
      </c>
      <c r="N76" s="28">
        <v>0.12506673501539331</v>
      </c>
      <c r="O76" s="28">
        <f t="shared" si="5"/>
        <v>5.8394741852809879</v>
      </c>
      <c r="P76" s="27">
        <v>7.9542057210055672</v>
      </c>
      <c r="Q76" s="43">
        <v>6.3249467461752362E-2</v>
      </c>
      <c r="R76" s="27">
        <v>2.9554232976276666</v>
      </c>
      <c r="S76" s="28">
        <f t="shared" si="6"/>
        <v>10.972878486094986</v>
      </c>
      <c r="T76" s="43">
        <v>0.7951544950675169</v>
      </c>
      <c r="U76" s="43">
        <v>2.9901866269694606E-2</v>
      </c>
      <c r="V76" s="43">
        <v>0.13511644707392939</v>
      </c>
      <c r="W76" s="45">
        <v>9.5526460888996023E-2</v>
      </c>
      <c r="X76" s="28">
        <f t="shared" si="7"/>
        <v>1.055699269300137</v>
      </c>
      <c r="Y76" s="28">
        <v>0.81204146046779091</v>
      </c>
      <c r="Z76" s="28">
        <v>2.410749517567524</v>
      </c>
      <c r="AA76" s="28">
        <v>4.7823645072567658E-2</v>
      </c>
      <c r="AB76" s="28">
        <v>0.41610484897650868</v>
      </c>
      <c r="AC76" s="28">
        <v>0.1725397884889357</v>
      </c>
      <c r="AD76" s="47">
        <v>2.2017190760019061E-3</v>
      </c>
      <c r="AE76" s="47">
        <v>2.2293617277449364E-3</v>
      </c>
      <c r="AF76" s="27">
        <v>1.1917098048400311E-2</v>
      </c>
      <c r="AG76" s="28">
        <f t="shared" si="8"/>
        <v>3.8756074394254743</v>
      </c>
      <c r="AH76" s="28">
        <v>42.113572019350656</v>
      </c>
      <c r="AI76" s="43">
        <v>3.3364292142911721E-2</v>
      </c>
      <c r="AJ76" s="27">
        <v>0.60569243583607302</v>
      </c>
      <c r="AK76" s="27">
        <v>0.58940691351601215</v>
      </c>
      <c r="AL76" s="33">
        <v>2.3674019361603987E-2</v>
      </c>
      <c r="AM76" s="28">
        <f t="shared" si="9"/>
        <v>1.2521376608566008</v>
      </c>
      <c r="AN76" s="28"/>
    </row>
    <row r="77" spans="1:40">
      <c r="A77" s="92"/>
      <c r="B77" s="18" t="s">
        <v>8</v>
      </c>
      <c r="C77" s="17" t="s">
        <v>251</v>
      </c>
      <c r="D77" s="8" t="s">
        <v>252</v>
      </c>
      <c r="E77" s="8" t="s">
        <v>253</v>
      </c>
      <c r="F77" s="23">
        <v>38898</v>
      </c>
      <c r="G77" s="23">
        <v>38993</v>
      </c>
      <c r="H77" s="27">
        <v>4.1081765974949525</v>
      </c>
      <c r="I77" s="28">
        <v>4.3510486190955495</v>
      </c>
      <c r="J77" s="28">
        <v>4.0468438102917208</v>
      </c>
      <c r="K77" s="28">
        <v>1.6204970977877253</v>
      </c>
      <c r="L77" s="28">
        <v>2.2662683904743082</v>
      </c>
      <c r="M77" s="28">
        <v>3.371920759976287</v>
      </c>
      <c r="N77" s="28">
        <v>0.7634416900333385</v>
      </c>
      <c r="O77" s="28">
        <f t="shared" si="5"/>
        <v>20.528196965153882</v>
      </c>
      <c r="P77" s="32">
        <v>11.635281383515132</v>
      </c>
      <c r="Q77" s="32">
        <v>1.0821936703684811</v>
      </c>
      <c r="R77" s="32">
        <v>8.9086804460460716</v>
      </c>
      <c r="S77" s="28">
        <f t="shared" si="6"/>
        <v>21.626155499929684</v>
      </c>
      <c r="T77" s="32">
        <v>3.9982996236134776</v>
      </c>
      <c r="U77" s="32">
        <v>0.13010375803300259</v>
      </c>
      <c r="V77" s="32">
        <v>1.2475358386205178</v>
      </c>
      <c r="W77" s="32">
        <v>1.8006002787445077</v>
      </c>
      <c r="X77" s="28">
        <f t="shared" si="7"/>
        <v>7.1765394990115059</v>
      </c>
      <c r="Y77" s="28">
        <v>0.55528840210823471</v>
      </c>
      <c r="Z77" s="28">
        <v>1.6601418926257416</v>
      </c>
      <c r="AA77" s="28">
        <v>1.6580228134650654E-2</v>
      </c>
      <c r="AB77" s="28">
        <v>0.41994431696295753</v>
      </c>
      <c r="AC77" s="28">
        <v>0.14768946404793787</v>
      </c>
      <c r="AD77" s="47">
        <v>2.2017190760019061E-3</v>
      </c>
      <c r="AE77" s="47">
        <v>2.2293617277449364E-3</v>
      </c>
      <c r="AF77" s="27">
        <v>2.9812504665012372E-2</v>
      </c>
      <c r="AG77" s="28">
        <f t="shared" si="8"/>
        <v>2.8338878893482815</v>
      </c>
      <c r="AH77" s="28">
        <v>48.333232196646584</v>
      </c>
      <c r="AI77" s="32">
        <v>0.53546252146691808</v>
      </c>
      <c r="AJ77" s="27">
        <v>1.3040996155331173</v>
      </c>
      <c r="AK77" s="27">
        <v>1.2225736350524168</v>
      </c>
      <c r="AL77" s="32">
        <v>0.2977815142216349</v>
      </c>
      <c r="AM77" s="28">
        <f t="shared" si="9"/>
        <v>3.3599172862740865</v>
      </c>
      <c r="AN77" s="28"/>
    </row>
    <row r="78" spans="1:40">
      <c r="A78" s="92"/>
      <c r="B78" s="37" t="s">
        <v>335</v>
      </c>
      <c r="C78" s="53" t="s">
        <v>254</v>
      </c>
      <c r="D78" s="8" t="s">
        <v>255</v>
      </c>
      <c r="E78" s="8" t="s">
        <v>256</v>
      </c>
      <c r="F78" s="23">
        <v>38904</v>
      </c>
      <c r="G78" s="23">
        <v>39001</v>
      </c>
      <c r="H78" s="26">
        <v>0.96131271526868922</v>
      </c>
      <c r="I78" s="28">
        <v>4.2634591846395642</v>
      </c>
      <c r="J78" s="28">
        <v>8.7461211865126689</v>
      </c>
      <c r="K78" s="28">
        <v>3.2705151338718879</v>
      </c>
      <c r="L78" s="28">
        <v>4.6683854034058401</v>
      </c>
      <c r="M78" s="28">
        <v>6.2035035493183761</v>
      </c>
      <c r="N78" s="28">
        <v>1.3333377364887511</v>
      </c>
      <c r="O78" s="28">
        <f t="shared" si="5"/>
        <v>29.446634909505779</v>
      </c>
      <c r="P78" s="32">
        <v>6.8420346853629974</v>
      </c>
      <c r="Q78" s="43">
        <v>6.3249467461752362E-2</v>
      </c>
      <c r="R78" s="32">
        <v>5.5563182948211294</v>
      </c>
      <c r="S78" s="28">
        <f t="shared" si="6"/>
        <v>12.46160244764588</v>
      </c>
      <c r="T78" s="43">
        <v>0.7951544950675169</v>
      </c>
      <c r="U78" s="43">
        <v>2.9901866269694606E-2</v>
      </c>
      <c r="V78" s="43">
        <v>0.13511644707392939</v>
      </c>
      <c r="W78" s="43">
        <v>9.5526460888996023E-2</v>
      </c>
      <c r="X78" s="28">
        <f t="shared" si="7"/>
        <v>1.055699269300137</v>
      </c>
      <c r="Y78" s="28">
        <v>1.5163848465190686</v>
      </c>
      <c r="Z78" s="28">
        <v>2.1420975003018379</v>
      </c>
      <c r="AA78" s="28">
        <v>2.5337464462037117E-2</v>
      </c>
      <c r="AB78" s="28">
        <v>0.31991468675535711</v>
      </c>
      <c r="AC78" s="28">
        <v>0.11971706424286883</v>
      </c>
      <c r="AD78" s="47">
        <v>2.2017190760019061E-3</v>
      </c>
      <c r="AE78" s="47">
        <v>2.2293617277449364E-3</v>
      </c>
      <c r="AF78" s="27">
        <v>9.4677895199215111E-3</v>
      </c>
      <c r="AG78" s="28">
        <f t="shared" si="8"/>
        <v>4.1373504326048378</v>
      </c>
      <c r="AH78" s="28">
        <v>39.450160202554706</v>
      </c>
      <c r="AI78" s="32">
        <v>0.11960515756356582</v>
      </c>
      <c r="AJ78" s="27">
        <v>0.43698932214617603</v>
      </c>
      <c r="AK78" s="27">
        <v>0.44530654427059907</v>
      </c>
      <c r="AL78" s="32">
        <v>5.7153758458092944E-2</v>
      </c>
      <c r="AM78" s="28">
        <f t="shared" si="9"/>
        <v>1.059054782438434</v>
      </c>
      <c r="AN78" s="28"/>
    </row>
    <row r="79" spans="1:40">
      <c r="A79" s="92"/>
      <c r="B79" s="18" t="s">
        <v>8</v>
      </c>
      <c r="C79" s="17" t="s">
        <v>257</v>
      </c>
      <c r="D79" s="8" t="s">
        <v>258</v>
      </c>
      <c r="E79" s="8" t="s">
        <v>259</v>
      </c>
      <c r="F79" s="23">
        <v>38896</v>
      </c>
      <c r="G79" s="23">
        <v>38988</v>
      </c>
      <c r="H79" s="27">
        <v>1.3351044603544509</v>
      </c>
      <c r="I79" s="28">
        <v>1.4481426023397699</v>
      </c>
      <c r="J79" s="28">
        <v>1.3287106010744254</v>
      </c>
      <c r="K79" s="28">
        <v>0.48880555524324271</v>
      </c>
      <c r="L79" s="28">
        <v>0.68341484017063137</v>
      </c>
      <c r="M79" s="28">
        <v>1.1132933438746555</v>
      </c>
      <c r="N79" s="28">
        <v>0.22036393633033682</v>
      </c>
      <c r="O79" s="28">
        <f t="shared" si="5"/>
        <v>6.6178353393875122</v>
      </c>
      <c r="P79" s="32">
        <v>9.0050784186103652</v>
      </c>
      <c r="Q79" s="32">
        <v>0.22116558807686387</v>
      </c>
      <c r="R79" s="32">
        <v>3.9102350368552372</v>
      </c>
      <c r="S79" s="28">
        <f t="shared" si="6"/>
        <v>13.136479043542467</v>
      </c>
      <c r="T79" s="43">
        <v>0.7951544950675169</v>
      </c>
      <c r="U79" s="43">
        <v>2.9901866269694606E-2</v>
      </c>
      <c r="V79" s="32">
        <v>0.32121128085933642</v>
      </c>
      <c r="W79" s="32">
        <v>0.26253779988588444</v>
      </c>
      <c r="X79" s="28">
        <f t="shared" si="7"/>
        <v>1.4088054420824323</v>
      </c>
      <c r="Y79" s="28">
        <v>0.28774897479194506</v>
      </c>
      <c r="Z79" s="28">
        <v>0.51803864139886135</v>
      </c>
      <c r="AA79" s="28">
        <v>6.8932232043905648E-3</v>
      </c>
      <c r="AB79" s="28">
        <v>0.11774498266452152</v>
      </c>
      <c r="AC79" s="28">
        <v>5.0612886817972852E-2</v>
      </c>
      <c r="AD79" s="47">
        <v>2.2017190760019061E-3</v>
      </c>
      <c r="AE79" s="47">
        <v>2.2293617277449364E-3</v>
      </c>
      <c r="AF79" s="27">
        <v>8.9624731439484299E-3</v>
      </c>
      <c r="AG79" s="28">
        <f t="shared" si="8"/>
        <v>0.99443226282538644</v>
      </c>
      <c r="AH79" s="28">
        <v>38.453543641032297</v>
      </c>
      <c r="AI79" s="32">
        <v>0.22643963257200667</v>
      </c>
      <c r="AJ79" s="27">
        <v>0.7964239184153763</v>
      </c>
      <c r="AK79" s="27">
        <v>0.76862390701906869</v>
      </c>
      <c r="AL79" s="32">
        <v>0.11625407043016618</v>
      </c>
      <c r="AM79" s="28">
        <f t="shared" si="9"/>
        <v>1.9077415284366177</v>
      </c>
      <c r="AN79" s="28"/>
    </row>
    <row r="80" spans="1:40">
      <c r="A80" s="87" t="s">
        <v>260</v>
      </c>
      <c r="B80" s="9" t="s">
        <v>8</v>
      </c>
      <c r="C80" s="10" t="s">
        <v>261</v>
      </c>
      <c r="D80" s="8" t="s">
        <v>262</v>
      </c>
      <c r="E80" s="8" t="s">
        <v>263</v>
      </c>
      <c r="F80" s="23">
        <v>38904</v>
      </c>
      <c r="G80" s="23">
        <v>39003</v>
      </c>
      <c r="H80" s="29">
        <v>2.6670736562396629</v>
      </c>
      <c r="I80" s="29">
        <v>7.116485919377662</v>
      </c>
      <c r="J80" s="29">
        <v>5.1242392277939599</v>
      </c>
      <c r="K80" s="29">
        <v>1.5496536273515755</v>
      </c>
      <c r="L80" s="29">
        <v>2.1961668293824674</v>
      </c>
      <c r="M80" s="29">
        <v>3.0328267795713888</v>
      </c>
      <c r="N80" s="29">
        <v>1.521042879249821</v>
      </c>
      <c r="O80" s="28">
        <f t="shared" si="5"/>
        <v>23.207488918966533</v>
      </c>
      <c r="P80" s="32">
        <v>22.982459839713854</v>
      </c>
      <c r="Q80" s="32">
        <v>0.32175798032361347</v>
      </c>
      <c r="R80" s="32">
        <v>15.853923497542185</v>
      </c>
      <c r="S80" s="28">
        <f t="shared" si="6"/>
        <v>39.158141317579656</v>
      </c>
      <c r="T80" s="32">
        <v>1.8206847845957417</v>
      </c>
      <c r="U80" s="32">
        <v>7.1177126100547716E-2</v>
      </c>
      <c r="V80" s="32">
        <v>1.0544271959298239</v>
      </c>
      <c r="W80" s="32">
        <v>1.2090369765874416</v>
      </c>
      <c r="X80" s="28">
        <f t="shared" si="7"/>
        <v>4.1553260832135548</v>
      </c>
      <c r="Y80" s="29">
        <v>0.39345367909302875</v>
      </c>
      <c r="Z80" s="29">
        <v>0.95110106449391063</v>
      </c>
      <c r="AA80" s="29">
        <v>0.18908804379486496</v>
      </c>
      <c r="AB80" s="29">
        <v>3.4984874774088286E-2</v>
      </c>
      <c r="AC80" s="29">
        <v>1.7357825745464732E-2</v>
      </c>
      <c r="AD80" s="47">
        <v>2.2017190760019061E-3</v>
      </c>
      <c r="AE80" s="47">
        <v>2.2293617277449364E-3</v>
      </c>
      <c r="AF80" s="47">
        <v>2.2097184553608639E-3</v>
      </c>
      <c r="AG80" s="28">
        <f t="shared" si="8"/>
        <v>1.5926262871604651</v>
      </c>
      <c r="AH80" s="28">
        <v>60.741087540440141</v>
      </c>
      <c r="AI80" s="29">
        <v>0.49849064834989099</v>
      </c>
      <c r="AJ80" s="29">
        <v>1.2987398257134346</v>
      </c>
      <c r="AK80" s="29">
        <v>1.4050956236000758</v>
      </c>
      <c r="AL80" s="29">
        <v>0.19943645392219753</v>
      </c>
      <c r="AM80" s="28">
        <f t="shared" si="9"/>
        <v>3.4017625515855987</v>
      </c>
      <c r="AN80" s="28"/>
    </row>
    <row r="81" spans="1:40">
      <c r="A81" s="87"/>
      <c r="B81" s="9" t="s">
        <v>8</v>
      </c>
      <c r="C81" s="10" t="s">
        <v>264</v>
      </c>
      <c r="D81" s="8" t="s">
        <v>265</v>
      </c>
      <c r="E81" s="8" t="s">
        <v>266</v>
      </c>
      <c r="F81" s="23">
        <v>38903</v>
      </c>
      <c r="G81" s="23">
        <v>39001</v>
      </c>
      <c r="H81" s="29">
        <v>4.9772261060005984</v>
      </c>
      <c r="I81" s="29">
        <v>13.035737335370397</v>
      </c>
      <c r="J81" s="29">
        <v>11.179595914100117</v>
      </c>
      <c r="K81" s="29">
        <v>3.5341337054742556</v>
      </c>
      <c r="L81" s="29">
        <v>3.5095472762366273</v>
      </c>
      <c r="M81" s="29">
        <v>5.2441370358130373</v>
      </c>
      <c r="N81" s="29">
        <v>1.0505013190909307</v>
      </c>
      <c r="O81" s="28">
        <f t="shared" si="5"/>
        <v>42.530878692085963</v>
      </c>
      <c r="P81" s="32">
        <v>18.942667833471486</v>
      </c>
      <c r="Q81" s="32">
        <v>1.0521579968843413</v>
      </c>
      <c r="R81" s="32">
        <v>47.059456479587077</v>
      </c>
      <c r="S81" s="28">
        <f t="shared" si="6"/>
        <v>67.054282309942906</v>
      </c>
      <c r="T81" s="32">
        <v>9.5604023267489548</v>
      </c>
      <c r="U81" s="32">
        <v>0.30173067609740545</v>
      </c>
      <c r="V81" s="32">
        <v>3.0059513635758792</v>
      </c>
      <c r="W81" s="32">
        <v>6.668973844141588</v>
      </c>
      <c r="X81" s="28">
        <f t="shared" si="7"/>
        <v>19.537058210563828</v>
      </c>
      <c r="Y81" s="29">
        <v>1.7903640714446543</v>
      </c>
      <c r="Z81" s="29">
        <v>3.830940315349094</v>
      </c>
      <c r="AA81" s="29">
        <v>4.5508084756844085E-2</v>
      </c>
      <c r="AB81" s="29">
        <v>0.81499613813697636</v>
      </c>
      <c r="AC81" s="29">
        <v>0.36266383488767029</v>
      </c>
      <c r="AD81" s="47">
        <v>2.2017190760019061E-3</v>
      </c>
      <c r="AE81" s="36">
        <v>1.0881539500782259E-2</v>
      </c>
      <c r="AF81" s="29">
        <v>4.0811360232547347E-2</v>
      </c>
      <c r="AG81" s="28">
        <f t="shared" si="8"/>
        <v>6.8983670633845708</v>
      </c>
      <c r="AH81" s="28">
        <v>59.194412681818413</v>
      </c>
      <c r="AI81" s="29">
        <v>0.72957513852607325</v>
      </c>
      <c r="AJ81" s="29">
        <v>1.2027099345139118</v>
      </c>
      <c r="AK81" s="29">
        <v>1.4583033952171842</v>
      </c>
      <c r="AL81" s="29">
        <v>0.13341044858551054</v>
      </c>
      <c r="AM81" s="28">
        <f t="shared" si="9"/>
        <v>3.5239989168426797</v>
      </c>
      <c r="AN81" s="28"/>
    </row>
    <row r="82" spans="1:40">
      <c r="A82" s="10" t="s">
        <v>267</v>
      </c>
      <c r="B82" s="10" t="s">
        <v>335</v>
      </c>
      <c r="C82" s="52" t="s">
        <v>268</v>
      </c>
      <c r="D82" s="14" t="s">
        <v>269</v>
      </c>
      <c r="E82" s="14" t="s">
        <v>270</v>
      </c>
      <c r="F82" s="23">
        <v>38915</v>
      </c>
      <c r="G82" s="23">
        <v>39029</v>
      </c>
      <c r="H82" s="28">
        <v>18.10128817107082</v>
      </c>
      <c r="I82" s="28">
        <v>14.436579512216396</v>
      </c>
      <c r="J82" s="28">
        <v>9.5918925020839065</v>
      </c>
      <c r="K82" s="28">
        <v>6.8328781579100406</v>
      </c>
      <c r="L82" s="28">
        <v>4.9982545311141395</v>
      </c>
      <c r="M82" s="28">
        <v>5.9631152583926905</v>
      </c>
      <c r="N82" s="28">
        <v>1.2042368183137437</v>
      </c>
      <c r="O82" s="28">
        <f t="shared" si="5"/>
        <v>61.128244951101742</v>
      </c>
      <c r="P82" s="32">
        <v>123.00366009036989</v>
      </c>
      <c r="Q82" s="32">
        <v>49.360890797930871</v>
      </c>
      <c r="R82" s="32">
        <v>138.39533814897973</v>
      </c>
      <c r="S82" s="28">
        <f t="shared" si="6"/>
        <v>310.75988903728046</v>
      </c>
      <c r="T82" s="32">
        <v>257.11976402681501</v>
      </c>
      <c r="U82" s="32">
        <v>10.135382146994532</v>
      </c>
      <c r="V82" s="32">
        <v>26.234778436758365</v>
      </c>
      <c r="W82" s="32">
        <v>30.139243624310115</v>
      </c>
      <c r="X82" s="28">
        <f t="shared" si="7"/>
        <v>323.62916823487797</v>
      </c>
      <c r="Y82" s="28">
        <v>5.8108936432864251</v>
      </c>
      <c r="Z82" s="28">
        <v>5.2899065503723648</v>
      </c>
      <c r="AA82" s="28">
        <v>1.8249697233458116E-2</v>
      </c>
      <c r="AB82" s="28">
        <v>1.531743411948052</v>
      </c>
      <c r="AC82" s="28">
        <v>0.53111401364503041</v>
      </c>
      <c r="AD82" s="36">
        <v>2.3765579185887769E-2</v>
      </c>
      <c r="AE82" s="36">
        <v>2.6993080287384421E-2</v>
      </c>
      <c r="AF82" s="28">
        <v>0.1887999992711141</v>
      </c>
      <c r="AG82" s="28">
        <f t="shared" si="8"/>
        <v>13.421465975229715</v>
      </c>
      <c r="AH82" s="28">
        <v>76.816874367132371</v>
      </c>
      <c r="AI82" s="29">
        <v>1.6869492538802375</v>
      </c>
      <c r="AJ82" s="28">
        <v>1.6094164719671002</v>
      </c>
      <c r="AK82" s="29">
        <v>1.9918882924953216</v>
      </c>
      <c r="AL82" s="29">
        <v>0.18576303624537616</v>
      </c>
      <c r="AM82" s="28">
        <f t="shared" si="9"/>
        <v>5.4740170545880353</v>
      </c>
      <c r="AN82" s="28"/>
    </row>
    <row r="83" spans="1:40">
      <c r="A83" s="87" t="s">
        <v>271</v>
      </c>
      <c r="B83" s="9" t="s">
        <v>8</v>
      </c>
      <c r="C83" s="10" t="s">
        <v>272</v>
      </c>
      <c r="D83" s="8" t="s">
        <v>273</v>
      </c>
      <c r="E83" s="8" t="s">
        <v>274</v>
      </c>
      <c r="F83" s="23">
        <v>38903</v>
      </c>
      <c r="G83" s="23">
        <v>38999</v>
      </c>
      <c r="H83" s="29">
        <v>6.3728957386850773</v>
      </c>
      <c r="I83" s="29">
        <v>8.0209568323714588</v>
      </c>
      <c r="J83" s="29">
        <v>6.1047719044666691</v>
      </c>
      <c r="K83" s="29">
        <v>2.3270377551938415</v>
      </c>
      <c r="L83" s="29">
        <v>2.2469558222780499</v>
      </c>
      <c r="M83" s="29">
        <v>3.4116017947791764</v>
      </c>
      <c r="N83" s="29">
        <v>0.85372758630010448</v>
      </c>
      <c r="O83" s="28">
        <f t="shared" si="5"/>
        <v>29.337947434074376</v>
      </c>
      <c r="P83" s="32">
        <v>17.107497100412555</v>
      </c>
      <c r="Q83" s="32">
        <v>0.49941608888022798</v>
      </c>
      <c r="R83" s="32">
        <v>59.229792788468544</v>
      </c>
      <c r="S83" s="28">
        <f t="shared" si="6"/>
        <v>76.836705977761326</v>
      </c>
      <c r="T83" s="32">
        <v>11.33713000738358</v>
      </c>
      <c r="U83" s="32">
        <v>0.21758562433122658</v>
      </c>
      <c r="V83" s="32">
        <v>1.1535415245690284</v>
      </c>
      <c r="W83" s="32">
        <v>1.7753174768312199</v>
      </c>
      <c r="X83" s="28">
        <f t="shared" si="7"/>
        <v>14.483574633115055</v>
      </c>
      <c r="Y83" s="29">
        <v>1.5094025289861703</v>
      </c>
      <c r="Z83" s="29">
        <v>4.4602111433777765</v>
      </c>
      <c r="AA83" s="29">
        <v>2.2074737520459364E-2</v>
      </c>
      <c r="AB83" s="29">
        <v>0.92297866069047518</v>
      </c>
      <c r="AC83" s="29">
        <v>0.3785038117184335</v>
      </c>
      <c r="AD83" s="36">
        <v>3.3039685270141443E-2</v>
      </c>
      <c r="AE83" s="36">
        <v>3.5616566469400618E-2</v>
      </c>
      <c r="AF83" s="29">
        <v>8.562738219914022E-2</v>
      </c>
      <c r="AG83" s="28">
        <f t="shared" si="8"/>
        <v>7.4474545162319972</v>
      </c>
      <c r="AH83" s="28">
        <v>41.70672177888445</v>
      </c>
      <c r="AI83" s="29">
        <v>0.71204560493171731</v>
      </c>
      <c r="AJ83" s="29">
        <v>1.383731220377824</v>
      </c>
      <c r="AK83" s="29">
        <v>1.5351413871828685</v>
      </c>
      <c r="AL83" s="29">
        <v>0.17332113612481675</v>
      </c>
      <c r="AM83" s="28">
        <f t="shared" si="9"/>
        <v>3.8042393486172266</v>
      </c>
      <c r="AN83" s="28"/>
    </row>
    <row r="84" spans="1:40">
      <c r="A84" s="87"/>
      <c r="B84" s="37" t="s">
        <v>335</v>
      </c>
      <c r="C84" s="52" t="s">
        <v>275</v>
      </c>
      <c r="D84" s="8" t="s">
        <v>276</v>
      </c>
      <c r="E84" s="14" t="s">
        <v>277</v>
      </c>
      <c r="F84" s="23">
        <v>38901</v>
      </c>
      <c r="G84" s="23">
        <v>39003</v>
      </c>
      <c r="H84" s="29">
        <v>4.6463404214491151</v>
      </c>
      <c r="I84" s="29">
        <v>3.1199625760148715</v>
      </c>
      <c r="J84" s="29">
        <v>1.5105074485738166</v>
      </c>
      <c r="K84" s="29">
        <v>0.42269277345115625</v>
      </c>
      <c r="L84" s="29">
        <v>0.47593219424664263</v>
      </c>
      <c r="M84" s="29">
        <v>0.87223023787170617</v>
      </c>
      <c r="N84" s="29">
        <v>0.20975680807556865</v>
      </c>
      <c r="O84" s="28">
        <f t="shared" si="5"/>
        <v>11.257422459682877</v>
      </c>
      <c r="P84" s="32">
        <v>21.228961807645433</v>
      </c>
      <c r="Q84" s="32">
        <v>0.27194902324679526</v>
      </c>
      <c r="R84" s="32">
        <v>93.74101910396989</v>
      </c>
      <c r="S84" s="28">
        <f t="shared" si="6"/>
        <v>115.24192993486211</v>
      </c>
      <c r="T84" s="32">
        <v>2.2935746950328166</v>
      </c>
      <c r="U84" s="32">
        <v>0.20761602083693026</v>
      </c>
      <c r="V84" s="32">
        <v>0.61902173398845017</v>
      </c>
      <c r="W84" s="32">
        <v>0.93255557776963471</v>
      </c>
      <c r="X84" s="28">
        <f t="shared" si="7"/>
        <v>4.0527680276278319</v>
      </c>
      <c r="Y84" s="29">
        <v>1.1704283637378408</v>
      </c>
      <c r="Z84" s="29">
        <v>1.8397583245931806</v>
      </c>
      <c r="AA84" s="29">
        <v>2.5185185168005511E-2</v>
      </c>
      <c r="AB84" s="29">
        <v>0.30799457807226838</v>
      </c>
      <c r="AC84" s="29">
        <v>0.11814278325160348</v>
      </c>
      <c r="AD84" s="36">
        <v>5.2447181330776754E-3</v>
      </c>
      <c r="AE84" s="36">
        <v>9.5386371014103601E-3</v>
      </c>
      <c r="AF84" s="29">
        <v>2.6301701061551878E-2</v>
      </c>
      <c r="AG84" s="28">
        <f t="shared" si="8"/>
        <v>3.5025942911189389</v>
      </c>
      <c r="AH84" s="28">
        <v>40.50744180819747</v>
      </c>
      <c r="AI84" s="29">
        <v>0.96294169636618454</v>
      </c>
      <c r="AJ84" s="29">
        <v>1.1628744890645388</v>
      </c>
      <c r="AK84" s="29">
        <v>1.196937618219565</v>
      </c>
      <c r="AL84" s="29">
        <v>0.15857062216163106</v>
      </c>
      <c r="AM84" s="28">
        <f t="shared" si="9"/>
        <v>3.4813244258119198</v>
      </c>
      <c r="AN84" s="28"/>
    </row>
    <row r="85" spans="1:40">
      <c r="A85" s="87"/>
      <c r="B85" s="9" t="s">
        <v>8</v>
      </c>
      <c r="C85" s="10" t="s">
        <v>278</v>
      </c>
      <c r="D85" s="8" t="s">
        <v>279</v>
      </c>
      <c r="E85" s="8" t="s">
        <v>280</v>
      </c>
      <c r="F85" s="24">
        <v>38901</v>
      </c>
      <c r="G85" s="23">
        <v>39001</v>
      </c>
      <c r="H85" s="29">
        <v>1.3227052499774712</v>
      </c>
      <c r="I85" s="29">
        <v>1.4837023674638803</v>
      </c>
      <c r="J85" s="29">
        <v>0.99554489949461056</v>
      </c>
      <c r="K85" s="29">
        <v>0.26876317455639342</v>
      </c>
      <c r="L85" s="29">
        <v>0.33720818441202172</v>
      </c>
      <c r="M85" s="29">
        <v>0.56028588683055935</v>
      </c>
      <c r="N85" s="29">
        <v>0.1274071005394953</v>
      </c>
      <c r="O85" s="28">
        <f t="shared" si="5"/>
        <v>5.095616863274433</v>
      </c>
      <c r="P85" s="32">
        <v>22.849103066693097</v>
      </c>
      <c r="Q85" s="32">
        <v>0.1965826006026809</v>
      </c>
      <c r="R85" s="32">
        <v>16.687926079412286</v>
      </c>
      <c r="S85" s="28">
        <f t="shared" si="6"/>
        <v>39.733611746708064</v>
      </c>
      <c r="T85" s="43">
        <v>0.7951544950675169</v>
      </c>
      <c r="U85" s="43">
        <v>2.9901866269694606E-2</v>
      </c>
      <c r="V85" s="32">
        <v>0.33977479916372816</v>
      </c>
      <c r="W85" s="32">
        <v>0.35228482261858751</v>
      </c>
      <c r="X85" s="28">
        <f t="shared" si="7"/>
        <v>1.5171159831195271</v>
      </c>
      <c r="Y85" s="29">
        <v>1.7129245989770301</v>
      </c>
      <c r="Z85" s="29">
        <v>2.262111677738238</v>
      </c>
      <c r="AA85" s="29">
        <v>1.1556113719563015E-2</v>
      </c>
      <c r="AB85" s="29">
        <v>0.40153451014855035</v>
      </c>
      <c r="AC85" s="29">
        <v>0.17763908762300817</v>
      </c>
      <c r="AD85" s="47">
        <v>2.2017190760019061E-3</v>
      </c>
      <c r="AE85" s="36">
        <v>7.1410827559595753E-3</v>
      </c>
      <c r="AF85" s="29">
        <v>3.1383103810176532E-2</v>
      </c>
      <c r="AG85" s="28">
        <f t="shared" si="8"/>
        <v>4.6064918938485278</v>
      </c>
      <c r="AH85" s="28">
        <v>43.161532182393245</v>
      </c>
      <c r="AI85" s="29">
        <v>0.42125071368922512</v>
      </c>
      <c r="AJ85" s="29">
        <v>1.3195609147732488</v>
      </c>
      <c r="AK85" s="29">
        <v>1.3526724880690788</v>
      </c>
      <c r="AL85" s="29">
        <v>0.16114204665000667</v>
      </c>
      <c r="AM85" s="28">
        <f t="shared" si="9"/>
        <v>3.2546261631815594</v>
      </c>
      <c r="AN85" s="28"/>
    </row>
    <row r="86" spans="1:40">
      <c r="A86" s="87"/>
      <c r="B86" s="9" t="s">
        <v>8</v>
      </c>
      <c r="C86" s="10" t="s">
        <v>281</v>
      </c>
      <c r="D86" s="8" t="s">
        <v>282</v>
      </c>
      <c r="E86" s="8" t="s">
        <v>283</v>
      </c>
      <c r="F86" s="23">
        <v>38898</v>
      </c>
      <c r="G86" s="23">
        <v>38992</v>
      </c>
      <c r="H86" s="29">
        <v>2.0154221071852532</v>
      </c>
      <c r="I86" s="29">
        <v>2.7135449710353106</v>
      </c>
      <c r="J86" s="29">
        <v>2.3327735034243391</v>
      </c>
      <c r="K86" s="29">
        <v>0.73641339034985431</v>
      </c>
      <c r="L86" s="29">
        <v>0.92259511937206196</v>
      </c>
      <c r="M86" s="29">
        <v>1.5109235438170276</v>
      </c>
      <c r="N86" s="29">
        <v>0.32552167093554663</v>
      </c>
      <c r="O86" s="28">
        <f t="shared" si="5"/>
        <v>10.557194306119394</v>
      </c>
      <c r="P86" s="32">
        <v>16.708188523987342</v>
      </c>
      <c r="Q86" s="32">
        <v>0.59132382389693083</v>
      </c>
      <c r="R86" s="32">
        <v>37.85400909954928</v>
      </c>
      <c r="S86" s="28">
        <f t="shared" si="6"/>
        <v>55.153521447433555</v>
      </c>
      <c r="T86" s="32">
        <v>2.7281714260521381</v>
      </c>
      <c r="U86" s="32">
        <v>0.10578153454862002</v>
      </c>
      <c r="V86" s="32">
        <v>0.90479479702403465</v>
      </c>
      <c r="W86" s="32">
        <v>1.085652204103839</v>
      </c>
      <c r="X86" s="28">
        <f t="shared" si="7"/>
        <v>4.8243999617286315</v>
      </c>
      <c r="Y86" s="29">
        <v>0.72292384747704186</v>
      </c>
      <c r="Z86" s="29">
        <v>1.1324806728293506</v>
      </c>
      <c r="AA86" s="29">
        <v>1.7193742393033635E-2</v>
      </c>
      <c r="AB86" s="29">
        <v>0.27344198847291201</v>
      </c>
      <c r="AC86" s="29">
        <v>0.13295644542314694</v>
      </c>
      <c r="AD86" s="47">
        <v>2.2017190760019061E-3</v>
      </c>
      <c r="AE86" s="36">
        <v>8.8361168682208006E-3</v>
      </c>
      <c r="AF86" s="29">
        <v>3.0691588533907476E-2</v>
      </c>
      <c r="AG86" s="28">
        <f t="shared" si="8"/>
        <v>2.3207261210736152</v>
      </c>
      <c r="AH86" s="28">
        <v>32.649922256624883</v>
      </c>
      <c r="AI86" s="29">
        <v>0.56299309849211843</v>
      </c>
      <c r="AJ86" s="29">
        <v>1.1949174794248607</v>
      </c>
      <c r="AK86" s="29">
        <v>1.0620350925983522</v>
      </c>
      <c r="AL86" s="29">
        <v>0.11755595235053792</v>
      </c>
      <c r="AM86" s="28">
        <f t="shared" si="9"/>
        <v>2.9375016228658688</v>
      </c>
      <c r="AN86" s="28"/>
    </row>
    <row r="87" spans="1:40">
      <c r="A87" s="87"/>
      <c r="B87" s="9" t="s">
        <v>8</v>
      </c>
      <c r="C87" s="10" t="s">
        <v>284</v>
      </c>
      <c r="D87" s="8" t="s">
        <v>285</v>
      </c>
      <c r="E87" s="8" t="s">
        <v>286</v>
      </c>
      <c r="F87" s="23">
        <v>38903</v>
      </c>
      <c r="G87" s="23">
        <v>38994</v>
      </c>
      <c r="H87" s="29">
        <v>3.4535129949665255</v>
      </c>
      <c r="I87" s="29">
        <v>3.6572432501857479</v>
      </c>
      <c r="J87" s="29">
        <v>2.4847449165493871</v>
      </c>
      <c r="K87" s="29">
        <v>0.71916850775107133</v>
      </c>
      <c r="L87" s="29">
        <v>0.87975298495104837</v>
      </c>
      <c r="M87" s="29">
        <v>1.3356634774816565</v>
      </c>
      <c r="N87" s="29">
        <v>0.30629859862513564</v>
      </c>
      <c r="O87" s="28">
        <f t="shared" si="5"/>
        <v>12.836384730510572</v>
      </c>
      <c r="P87" s="32">
        <v>23.206397708828614</v>
      </c>
      <c r="Q87" s="32">
        <v>0.4031809129424207</v>
      </c>
      <c r="R87" s="32">
        <v>70.733468809649366</v>
      </c>
      <c r="S87" s="28">
        <f t="shared" si="6"/>
        <v>94.343047431420402</v>
      </c>
      <c r="T87" s="32">
        <v>7.5192449322622181</v>
      </c>
      <c r="U87" s="32">
        <v>0.21864661679943845</v>
      </c>
      <c r="V87" s="32">
        <v>1.3782671652730756</v>
      </c>
      <c r="W87" s="32">
        <v>1.6800827465215231</v>
      </c>
      <c r="X87" s="28">
        <f t="shared" si="7"/>
        <v>10.796241460856255</v>
      </c>
      <c r="Y87" s="29">
        <v>2.4447031498046101</v>
      </c>
      <c r="Z87" s="29">
        <v>3.1761085380145881</v>
      </c>
      <c r="AA87" s="29">
        <v>2.5722931244540764E-2</v>
      </c>
      <c r="AB87" s="29">
        <v>0.74898378187077896</v>
      </c>
      <c r="AC87" s="29">
        <v>0.30378807212813153</v>
      </c>
      <c r="AD87" s="47">
        <v>2.2017190760019061E-3</v>
      </c>
      <c r="AE87" s="36">
        <v>1.6872300365078648E-2</v>
      </c>
      <c r="AF87" s="29">
        <v>5.7967297579820477E-2</v>
      </c>
      <c r="AG87" s="28">
        <f t="shared" si="8"/>
        <v>6.7763477900835518</v>
      </c>
      <c r="AH87" s="28">
        <v>50.687325005422267</v>
      </c>
      <c r="AI87" s="29">
        <v>0.6575805935984943</v>
      </c>
      <c r="AJ87" s="29">
        <v>1.3711665259843588</v>
      </c>
      <c r="AK87" s="29">
        <v>1.5162006806749573</v>
      </c>
      <c r="AL87" s="29">
        <v>0.22536979656708236</v>
      </c>
      <c r="AM87" s="28">
        <f t="shared" si="9"/>
        <v>3.7703175968248925</v>
      </c>
      <c r="AN87" s="28"/>
    </row>
    <row r="88" spans="1:40">
      <c r="A88" s="91"/>
      <c r="B88" s="20" t="s">
        <v>8</v>
      </c>
      <c r="C88" s="21" t="s">
        <v>287</v>
      </c>
      <c r="D88" s="22" t="s">
        <v>288</v>
      </c>
      <c r="E88" s="22" t="s">
        <v>289</v>
      </c>
      <c r="F88" s="25">
        <v>38898</v>
      </c>
      <c r="G88" s="25">
        <v>38992</v>
      </c>
      <c r="H88" s="31">
        <v>0.95879204644161842</v>
      </c>
      <c r="I88" s="31">
        <v>1.1586885616435145</v>
      </c>
      <c r="J88" s="31">
        <v>0.87557726189056773</v>
      </c>
      <c r="K88" s="31">
        <v>0.21912760820124913</v>
      </c>
      <c r="L88" s="31">
        <v>0.30122906701918345</v>
      </c>
      <c r="M88" s="31">
        <v>0.50710449280382219</v>
      </c>
      <c r="N88" s="31">
        <v>0.1155811444041392</v>
      </c>
      <c r="O88" s="51">
        <f t="shared" si="5"/>
        <v>4.1361001824040944</v>
      </c>
      <c r="P88" s="31">
        <v>21.017578131841049</v>
      </c>
      <c r="Q88" s="31">
        <v>0.18924607409237287</v>
      </c>
      <c r="R88" s="31">
        <v>13.082911356598929</v>
      </c>
      <c r="S88" s="51">
        <f t="shared" si="6"/>
        <v>34.28973556253235</v>
      </c>
      <c r="T88" s="44">
        <v>0.7951544950675169</v>
      </c>
      <c r="U88" s="44">
        <v>2.9901866269694606E-2</v>
      </c>
      <c r="V88" s="31">
        <v>0.52890570853653252</v>
      </c>
      <c r="W88" s="31">
        <v>0.39247150677625314</v>
      </c>
      <c r="X88" s="51">
        <f t="shared" si="7"/>
        <v>1.7464335766499972</v>
      </c>
      <c r="Y88" s="31">
        <v>0.29163963099924828</v>
      </c>
      <c r="Z88" s="31">
        <v>0.38089596641598111</v>
      </c>
      <c r="AA88" s="48">
        <v>3.3166347540509152E-3</v>
      </c>
      <c r="AB88" s="31">
        <v>0.1090209794962612</v>
      </c>
      <c r="AC88" s="31">
        <v>3.6728103776471739E-2</v>
      </c>
      <c r="AD88" s="48">
        <v>2.2017190760019061E-3</v>
      </c>
      <c r="AE88" s="48">
        <v>2.2293617277449364E-3</v>
      </c>
      <c r="AF88" s="31">
        <v>6.0297112287171642E-3</v>
      </c>
      <c r="AG88" s="51">
        <f t="shared" si="8"/>
        <v>0.83206210747447718</v>
      </c>
      <c r="AH88" s="51">
        <v>41.734318448495721</v>
      </c>
      <c r="AI88" s="31">
        <v>0.39015311364243577</v>
      </c>
      <c r="AJ88" s="31">
        <v>1.3604033173847356</v>
      </c>
      <c r="AK88" s="31">
        <v>1.3135039748680206</v>
      </c>
      <c r="AL88" s="31">
        <v>0.16564475027069914</v>
      </c>
      <c r="AM88" s="51">
        <f t="shared" si="9"/>
        <v>3.2297051561658909</v>
      </c>
      <c r="AN88" s="28"/>
    </row>
    <row r="90" spans="1:40" s="74" customFormat="1" ht="13.8">
      <c r="C90" s="75" t="s">
        <v>333</v>
      </c>
      <c r="H90" s="28">
        <f>AVERAGE(H3:H88)</f>
        <v>4.6384389855325026</v>
      </c>
      <c r="I90" s="28">
        <f t="shared" ref="I90:O90" si="10">AVERAGE(I3:I88)</f>
        <v>4.841611467611509</v>
      </c>
      <c r="J90" s="28">
        <f t="shared" si="10"/>
        <v>4.2388339698367021</v>
      </c>
      <c r="K90" s="28">
        <f t="shared" si="10"/>
        <v>1.4635131295749555</v>
      </c>
      <c r="L90" s="28">
        <f t="shared" si="10"/>
        <v>2.0460272941541491</v>
      </c>
      <c r="M90" s="28">
        <f t="shared" si="10"/>
        <v>3.1501663346275373</v>
      </c>
      <c r="N90" s="28">
        <f t="shared" si="10"/>
        <v>0.80183959343922351</v>
      </c>
      <c r="O90" s="28">
        <f t="shared" si="10"/>
        <v>21.180430774776582</v>
      </c>
      <c r="P90" s="28">
        <f>AVERAGE(P3:P88)</f>
        <v>26.318600603072223</v>
      </c>
      <c r="Q90" s="28">
        <f t="shared" ref="Q90:S90" si="11">AVERAGE(Q3:Q88)</f>
        <v>2.3808440750959599</v>
      </c>
      <c r="R90" s="28">
        <f t="shared" si="11"/>
        <v>35.399156974185367</v>
      </c>
      <c r="S90" s="28">
        <f t="shared" si="11"/>
        <v>64.098601652353551</v>
      </c>
      <c r="T90" s="28">
        <f>AVERAGE(T3:T88)</f>
        <v>21.117619577648675</v>
      </c>
      <c r="U90" s="28">
        <f t="shared" ref="U90:X90" si="12">AVERAGE(U3:U88)</f>
        <v>0.47460636345677548</v>
      </c>
      <c r="V90" s="28">
        <f t="shared" si="12"/>
        <v>4.2920625333655495</v>
      </c>
      <c r="W90" s="28">
        <f t="shared" si="12"/>
        <v>5.657614065541182</v>
      </c>
      <c r="X90" s="28">
        <f t="shared" si="12"/>
        <v>31.541902540012192</v>
      </c>
      <c r="Y90" s="28">
        <f>AVERAGE(Y3:Y88)</f>
        <v>1.6765354519280564</v>
      </c>
      <c r="Z90" s="28">
        <f t="shared" ref="Z90:AG90" si="13">AVERAGE(Z3:Z88)</f>
        <v>2.8238668629569368</v>
      </c>
      <c r="AA90" s="28">
        <f t="shared" si="13"/>
        <v>7.183591706981414E-2</v>
      </c>
      <c r="AB90" s="28">
        <f t="shared" si="13"/>
        <v>0.71845883552442935</v>
      </c>
      <c r="AC90" s="28">
        <f t="shared" si="13"/>
        <v>0.38680448271890677</v>
      </c>
      <c r="AD90" s="58">
        <f t="shared" si="13"/>
        <v>7.7188528412105118E-3</v>
      </c>
      <c r="AE90" s="28">
        <f t="shared" si="13"/>
        <v>2.1596732931523734E-2</v>
      </c>
      <c r="AF90" s="28">
        <f t="shared" si="13"/>
        <v>6.6867241869962221E-2</v>
      </c>
      <c r="AG90" s="28">
        <f t="shared" si="13"/>
        <v>5.7736843778408389</v>
      </c>
      <c r="AH90" s="28">
        <f>AVERAGE(AH3:AH88)</f>
        <v>48.601184229044037</v>
      </c>
      <c r="AI90" s="28">
        <f>AVERAGE(AI3:AI88)</f>
        <v>0.76202041695719314</v>
      </c>
      <c r="AJ90" s="28">
        <f t="shared" ref="AJ90:AM90" si="14">AVERAGE(AJ3:AJ88)</f>
        <v>1.2362578268727746</v>
      </c>
      <c r="AK90" s="28">
        <f t="shared" si="14"/>
        <v>1.3439184135957276</v>
      </c>
      <c r="AL90" s="28">
        <f t="shared" si="14"/>
        <v>0.15701761892513239</v>
      </c>
      <c r="AM90" s="28">
        <f t="shared" si="14"/>
        <v>3.4992142763508274</v>
      </c>
    </row>
    <row r="91" spans="1:40" s="74" customFormat="1" ht="13.8">
      <c r="C91" s="74" t="s">
        <v>334</v>
      </c>
      <c r="H91" s="28">
        <f>STDEV(H3:H88)</f>
        <v>3.993156831129316</v>
      </c>
      <c r="I91" s="28">
        <f t="shared" ref="I91:O91" si="15">STDEV(I3:I88)</f>
        <v>4.1305175255400979</v>
      </c>
      <c r="J91" s="28">
        <f t="shared" si="15"/>
        <v>4.6217874591976935</v>
      </c>
      <c r="K91" s="28">
        <f t="shared" si="15"/>
        <v>1.4942268360288702</v>
      </c>
      <c r="L91" s="28">
        <f t="shared" si="15"/>
        <v>2.4148086741200565</v>
      </c>
      <c r="M91" s="28">
        <f t="shared" si="15"/>
        <v>3.6861866663755998</v>
      </c>
      <c r="N91" s="28">
        <f t="shared" si="15"/>
        <v>0.87468713317920233</v>
      </c>
      <c r="O91" s="28">
        <f t="shared" si="15"/>
        <v>18.99587607293979</v>
      </c>
      <c r="P91" s="28">
        <f>STDEV(P3:P88)</f>
        <v>24.456679500960004</v>
      </c>
      <c r="Q91" s="28">
        <f t="shared" ref="Q91:S91" si="16">STDEV(Q3:Q88)</f>
        <v>6.5679862994780267</v>
      </c>
      <c r="R91" s="28">
        <f t="shared" si="16"/>
        <v>38.071474232988237</v>
      </c>
      <c r="S91" s="28">
        <f t="shared" si="16"/>
        <v>59.064508126892029</v>
      </c>
      <c r="T91" s="28">
        <f>STDEV(T3:T88)</f>
        <v>46.997552979158371</v>
      </c>
      <c r="U91" s="28">
        <f t="shared" ref="U91:X91" si="17">STDEV(U3:U88)</f>
        <v>1.1479021863234979</v>
      </c>
      <c r="V91" s="28">
        <f t="shared" si="17"/>
        <v>6.9212372030558766</v>
      </c>
      <c r="W91" s="28">
        <f t="shared" si="17"/>
        <v>9.3413227660881102</v>
      </c>
      <c r="X91" s="28">
        <f t="shared" si="17"/>
        <v>62.359842083243144</v>
      </c>
      <c r="Y91" s="28">
        <f>STDEV(Y3:Y88)</f>
        <v>1.7898050998351258</v>
      </c>
      <c r="Z91" s="28">
        <f t="shared" ref="Z91:AG91" si="18">STDEV(Z3:Z88)</f>
        <v>3.3312118967044011</v>
      </c>
      <c r="AA91" s="28">
        <f t="shared" si="18"/>
        <v>0.1302891308247752</v>
      </c>
      <c r="AB91" s="28">
        <f t="shared" si="18"/>
        <v>0.75861794145347361</v>
      </c>
      <c r="AC91" s="28">
        <f t="shared" si="18"/>
        <v>0.44464134049318849</v>
      </c>
      <c r="AD91" s="28">
        <f t="shared" si="18"/>
        <v>9.7763407750960634E-3</v>
      </c>
      <c r="AE91" s="28">
        <f t="shared" si="18"/>
        <v>3.1462653196322826E-2</v>
      </c>
      <c r="AF91" s="28">
        <f t="shared" si="18"/>
        <v>7.1593990229912891E-2</v>
      </c>
      <c r="AG91" s="28">
        <f t="shared" si="18"/>
        <v>6.1367558792527905</v>
      </c>
      <c r="AH91" s="28">
        <f>STDEV(AH3:AH88)</f>
        <v>18.297561164701936</v>
      </c>
      <c r="AI91" s="28">
        <f>STDEV(AI3:AI88)</f>
        <v>1.1057597012297451</v>
      </c>
      <c r="AJ91" s="28">
        <f t="shared" ref="AJ91:AM91" si="19">STDEV(AJ3:AJ88)</f>
        <v>0.68975739513810475</v>
      </c>
      <c r="AK91" s="28">
        <f t="shared" si="19"/>
        <v>0.95181761768952278</v>
      </c>
      <c r="AL91" s="28">
        <f t="shared" si="19"/>
        <v>9.8533877419184193E-2</v>
      </c>
      <c r="AM91" s="28">
        <f t="shared" si="19"/>
        <v>2.670388738833084</v>
      </c>
    </row>
    <row r="92" spans="1:40" s="74" customFormat="1" ht="13.8">
      <c r="A92" s="86"/>
      <c r="C92" s="75" t="s">
        <v>317</v>
      </c>
      <c r="H92" s="28">
        <f>MEDIAN(H3:H88)</f>
        <v>3.8128061746175845</v>
      </c>
      <c r="I92" s="28">
        <f t="shared" ref="I92:O92" si="20">MEDIAN(I3:I88)</f>
        <v>4.1558756805283501</v>
      </c>
      <c r="J92" s="28">
        <f t="shared" si="20"/>
        <v>2.534147413913165</v>
      </c>
      <c r="K92" s="28">
        <f t="shared" si="20"/>
        <v>1.0137712477750602</v>
      </c>
      <c r="L92" s="28">
        <f t="shared" si="20"/>
        <v>1.1962823405637431</v>
      </c>
      <c r="M92" s="28">
        <f t="shared" si="20"/>
        <v>1.9544823601035806</v>
      </c>
      <c r="N92" s="28">
        <f t="shared" si="20"/>
        <v>0.56870371155319566</v>
      </c>
      <c r="O92" s="28">
        <f t="shared" si="20"/>
        <v>16.881997073218635</v>
      </c>
      <c r="P92" s="28">
        <f>MEDIAN(P3:P88)</f>
        <v>20.604707643473205</v>
      </c>
      <c r="Q92" s="28">
        <f t="shared" ref="Q92:S92" si="21">MEDIAN(Q3:Q88)</f>
        <v>0.68568969374419675</v>
      </c>
      <c r="R92" s="28">
        <f t="shared" si="21"/>
        <v>19.486092967062447</v>
      </c>
      <c r="S92" s="28">
        <f t="shared" si="21"/>
        <v>45.689218827314747</v>
      </c>
      <c r="T92" s="28">
        <f>MEDIAN(T3:T88)</f>
        <v>5.9925316258191579</v>
      </c>
      <c r="U92" s="28">
        <f t="shared" ref="U92:X92" si="22">MEDIAN(U3:U88)</f>
        <v>0.16139630983283743</v>
      </c>
      <c r="V92" s="28">
        <f t="shared" si="22"/>
        <v>1.8070177505675444</v>
      </c>
      <c r="W92" s="28">
        <f t="shared" si="22"/>
        <v>2.0369390866331951</v>
      </c>
      <c r="X92" s="28">
        <f t="shared" si="22"/>
        <v>10.466954177173864</v>
      </c>
      <c r="Y92" s="28">
        <f>MEDIAN(Y3:Y88)</f>
        <v>0.97135738306396335</v>
      </c>
      <c r="Z92" s="28">
        <f t="shared" ref="Z92:AG92" si="23">MEDIAN(Z3:Z88)</f>
        <v>1.9097359076126892</v>
      </c>
      <c r="AA92" s="28">
        <f t="shared" si="23"/>
        <v>2.5519372854133762E-2</v>
      </c>
      <c r="AB92" s="28">
        <f t="shared" si="23"/>
        <v>0.41802458296973311</v>
      </c>
      <c r="AC92" s="28">
        <f t="shared" si="23"/>
        <v>0.1919852354674445</v>
      </c>
      <c r="AD92" s="58">
        <f t="shared" si="23"/>
        <v>2.2017190760019061E-3</v>
      </c>
      <c r="AE92" s="28">
        <f t="shared" si="23"/>
        <v>1.0209616504970624E-2</v>
      </c>
      <c r="AF92" s="28">
        <f t="shared" si="23"/>
        <v>3.4107342577420985E-2</v>
      </c>
      <c r="AG92" s="28">
        <f t="shared" si="23"/>
        <v>3.9414019492467687</v>
      </c>
      <c r="AH92" s="28">
        <f>MEDIAN(AH3:AH88)</f>
        <v>45.116579613605495</v>
      </c>
      <c r="AI92" s="28">
        <f>MEDIAN(AI3:AI88)</f>
        <v>0.44461502450324253</v>
      </c>
      <c r="AJ92" s="28">
        <f t="shared" ref="AJ92:AM92" si="24">MEDIAN(AJ3:AJ88)</f>
        <v>1.1897527079562327</v>
      </c>
      <c r="AK92" s="28">
        <f t="shared" si="24"/>
        <v>1.2112769002958683</v>
      </c>
      <c r="AL92" s="28">
        <f t="shared" si="24"/>
        <v>0.14561169471068719</v>
      </c>
      <c r="AM92" s="28">
        <f t="shared" si="24"/>
        <v>3.2442694805347116</v>
      </c>
    </row>
    <row r="94" spans="1:40">
      <c r="C94" s="56" t="s">
        <v>344</v>
      </c>
    </row>
    <row r="95" spans="1:40">
      <c r="C95" s="41" t="s">
        <v>332</v>
      </c>
    </row>
    <row r="96" spans="1:40">
      <c r="C96" s="70" t="s">
        <v>354</v>
      </c>
      <c r="D96" s="70"/>
      <c r="E96" s="70"/>
    </row>
  </sheetData>
  <mergeCells count="20">
    <mergeCell ref="A80:A81"/>
    <mergeCell ref="A83:A88"/>
    <mergeCell ref="A54:A59"/>
    <mergeCell ref="A60:A63"/>
    <mergeCell ref="A64:A65"/>
    <mergeCell ref="A66:A67"/>
    <mergeCell ref="A69:A72"/>
    <mergeCell ref="A73:A79"/>
    <mergeCell ref="A52:A53"/>
    <mergeCell ref="A3:A4"/>
    <mergeCell ref="A9:A10"/>
    <mergeCell ref="A11:A14"/>
    <mergeCell ref="A17:A22"/>
    <mergeCell ref="A23:A27"/>
    <mergeCell ref="A28:A32"/>
    <mergeCell ref="A34:A35"/>
    <mergeCell ref="A38:A40"/>
    <mergeCell ref="A41:A44"/>
    <mergeCell ref="A46:A47"/>
    <mergeCell ref="A48:A49"/>
  </mergeCells>
  <pageMargins left="0.7" right="0.7" top="0.75" bottom="0.75" header="0.3" footer="0.3"/>
  <pageSetup paperSize="9" orientation="portrait" r:id="rId1"/>
  <ignoredErrors>
    <ignoredError sqref="O3:O88 AM3:AM8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AB28"/>
  <sheetViews>
    <sheetView zoomScale="90" zoomScaleNormal="9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O33" sqref="O33"/>
    </sheetView>
  </sheetViews>
  <sheetFormatPr defaultRowHeight="14.4"/>
  <cols>
    <col min="1" max="1" width="13" customWidth="1"/>
    <col min="2" max="28" width="10.44140625" bestFit="1" customWidth="1"/>
  </cols>
  <sheetData>
    <row r="1" spans="1:28">
      <c r="A1" s="76"/>
    </row>
    <row r="2" spans="1:28">
      <c r="A2" s="76"/>
    </row>
    <row r="3" spans="1:28" s="85" customFormat="1">
      <c r="A3" s="79"/>
      <c r="B3" s="80" t="s">
        <v>299</v>
      </c>
      <c r="C3" s="80" t="s">
        <v>300</v>
      </c>
      <c r="D3" s="80" t="s">
        <v>301</v>
      </c>
      <c r="E3" s="80" t="s">
        <v>302</v>
      </c>
      <c r="F3" s="80" t="s">
        <v>303</v>
      </c>
      <c r="G3" s="80" t="s">
        <v>304</v>
      </c>
      <c r="H3" s="81" t="s">
        <v>305</v>
      </c>
      <c r="I3" s="82" t="s">
        <v>346</v>
      </c>
      <c r="J3" s="82" t="s">
        <v>347</v>
      </c>
      <c r="K3" s="82" t="s">
        <v>348</v>
      </c>
      <c r="L3" s="82" t="s">
        <v>307</v>
      </c>
      <c r="M3" s="82" t="s">
        <v>308</v>
      </c>
      <c r="N3" s="82" t="s">
        <v>309</v>
      </c>
      <c r="O3" s="82" t="s">
        <v>310</v>
      </c>
      <c r="P3" s="83" t="s">
        <v>291</v>
      </c>
      <c r="Q3" s="83" t="s">
        <v>292</v>
      </c>
      <c r="R3" s="83" t="s">
        <v>293</v>
      </c>
      <c r="S3" s="83" t="s">
        <v>294</v>
      </c>
      <c r="T3" s="83" t="s">
        <v>295</v>
      </c>
      <c r="U3" s="83" t="s">
        <v>296</v>
      </c>
      <c r="V3" s="83" t="s">
        <v>297</v>
      </c>
      <c r="W3" s="83" t="s">
        <v>298</v>
      </c>
      <c r="X3" s="81" t="s">
        <v>306</v>
      </c>
      <c r="Y3" s="84" t="s">
        <v>349</v>
      </c>
      <c r="Z3" s="84" t="s">
        <v>350</v>
      </c>
      <c r="AA3" s="84" t="s">
        <v>351</v>
      </c>
      <c r="AB3" s="84" t="s">
        <v>352</v>
      </c>
    </row>
    <row r="4" spans="1:28">
      <c r="A4" s="77" t="s">
        <v>313</v>
      </c>
      <c r="B4" s="71">
        <v>0.1225336333907641</v>
      </c>
      <c r="C4" s="71">
        <v>8.5264372375331951E-2</v>
      </c>
      <c r="D4" s="71">
        <v>5.4237204544981918E-2</v>
      </c>
      <c r="E4" s="59">
        <v>1.3385040298620364E-3</v>
      </c>
      <c r="F4" s="71">
        <v>1.839761357227843E-2</v>
      </c>
      <c r="G4" s="71">
        <v>3.0996524539309622E-2</v>
      </c>
      <c r="H4" s="59">
        <v>1.7653283099836002E-3</v>
      </c>
      <c r="I4" s="71">
        <v>0.24953019162876303</v>
      </c>
      <c r="J4" s="71">
        <v>2.016608269755802E-2</v>
      </c>
      <c r="K4" s="71">
        <v>0.18430849699353233</v>
      </c>
      <c r="L4" s="71">
        <v>8.2824284260720152E-2</v>
      </c>
      <c r="M4" s="61">
        <v>4.4420430660419501E-4</v>
      </c>
      <c r="N4" s="59">
        <v>9.0321140034978664E-4</v>
      </c>
      <c r="O4" s="71">
        <v>1.8300629892525955E-2</v>
      </c>
      <c r="P4" s="59">
        <v>1.4701975736494387E-2</v>
      </c>
      <c r="Q4" s="71">
        <v>4.4676198608544972E-2</v>
      </c>
      <c r="R4" s="59">
        <v>6.6332695081018252E-3</v>
      </c>
      <c r="S4" s="59">
        <v>4.8486170842476726E-3</v>
      </c>
      <c r="T4" s="59">
        <v>4.8453167159469152E-3</v>
      </c>
      <c r="U4" s="59">
        <v>4.4034381520038106E-3</v>
      </c>
      <c r="V4" s="59">
        <v>4.4587234554898693E-3</v>
      </c>
      <c r="W4" s="59">
        <v>4.419436910721726E-3</v>
      </c>
      <c r="X4" s="71">
        <v>0.65880538564617697</v>
      </c>
      <c r="Y4" s="59">
        <v>5.1328428150943647E-3</v>
      </c>
      <c r="Z4" s="59">
        <v>8.3588715762875927E-3</v>
      </c>
      <c r="AA4" s="59">
        <v>9.5040867285459182E-3</v>
      </c>
      <c r="AB4" s="59">
        <v>4.9211846950385904E-3</v>
      </c>
    </row>
    <row r="5" spans="1:28">
      <c r="A5" s="77" t="s">
        <v>312</v>
      </c>
      <c r="B5" s="71">
        <v>0.17637588673083157</v>
      </c>
      <c r="C5" s="71">
        <v>0.17887991060604708</v>
      </c>
      <c r="D5" s="71">
        <v>0.15781455768795422</v>
      </c>
      <c r="E5" s="71">
        <v>3.0964059890808443E-2</v>
      </c>
      <c r="F5" s="71">
        <v>3.4928802579253251E-2</v>
      </c>
      <c r="G5" s="71">
        <v>7.6017413207355874E-2</v>
      </c>
      <c r="H5" s="59">
        <v>1.7653283099836002E-3</v>
      </c>
      <c r="I5" s="71">
        <v>0.42023870592485002</v>
      </c>
      <c r="J5" s="71">
        <v>2.4180626938275586E-2</v>
      </c>
      <c r="K5" s="71">
        <v>0.28893614882218405</v>
      </c>
      <c r="L5" s="71">
        <v>0.15858256586852792</v>
      </c>
      <c r="M5" s="59">
        <v>8.8840861320839003E-4</v>
      </c>
      <c r="N5" s="59">
        <v>1.3548171005246799E-3</v>
      </c>
      <c r="O5" s="71">
        <v>3.0441535577323656E-2</v>
      </c>
      <c r="P5" s="59">
        <v>1.4701975736494387E-2</v>
      </c>
      <c r="Q5" s="71">
        <v>4.6072329815061999E-2</v>
      </c>
      <c r="R5" s="59">
        <v>6.6332695081018252E-3</v>
      </c>
      <c r="S5" s="59">
        <v>4.8486170842476726E-3</v>
      </c>
      <c r="T5" s="59">
        <v>4.8453167159469152E-3</v>
      </c>
      <c r="U5" s="59">
        <v>4.4034381520038106E-3</v>
      </c>
      <c r="V5" s="59">
        <v>4.4587234554898693E-3</v>
      </c>
      <c r="W5" s="59">
        <v>4.419436910721726E-3</v>
      </c>
      <c r="X5" s="71">
        <v>1.3274227663977227</v>
      </c>
      <c r="Y5" s="59">
        <v>8.8658194078902672E-3</v>
      </c>
      <c r="Z5" s="59">
        <v>1.393145262714599E-2</v>
      </c>
      <c r="AA5" s="59">
        <v>1.2672115638061225E-2</v>
      </c>
      <c r="AB5" s="59">
        <v>7.158086829147042E-3</v>
      </c>
    </row>
    <row r="6" spans="1:28">
      <c r="A6" s="77" t="s">
        <v>345</v>
      </c>
      <c r="B6" s="71">
        <v>0.15472563328250971</v>
      </c>
      <c r="C6" s="71">
        <v>0.14176361791545519</v>
      </c>
      <c r="D6" s="71">
        <v>9.4799611351194968E-2</v>
      </c>
      <c r="E6" s="71">
        <v>3.8102748050072639E-2</v>
      </c>
      <c r="F6" s="71">
        <v>4.3638783884003426E-2</v>
      </c>
      <c r="G6" s="71">
        <v>6.1457086118285355E-2</v>
      </c>
      <c r="H6" s="71">
        <v>2.1360472550801559E-2</v>
      </c>
      <c r="I6" s="71">
        <v>0.52547784888450666</v>
      </c>
      <c r="J6" s="71">
        <v>3.5850813684547587E-2</v>
      </c>
      <c r="K6" s="71">
        <v>0.52934393244270395</v>
      </c>
      <c r="L6" s="71">
        <v>0.39328118563108699</v>
      </c>
      <c r="M6" s="59">
        <v>8.8840861320839003E-4</v>
      </c>
      <c r="N6" s="62">
        <v>9.4024306776412783E-2</v>
      </c>
      <c r="O6" s="71">
        <v>4.1957541704815603E-2</v>
      </c>
      <c r="P6" s="71">
        <v>7.0569483535173061E-2</v>
      </c>
      <c r="Q6" s="71">
        <v>3.3507148956408724E-2</v>
      </c>
      <c r="R6" s="59">
        <v>6.6332695081018252E-3</v>
      </c>
      <c r="S6" s="59">
        <v>4.8486170842476726E-3</v>
      </c>
      <c r="T6" s="59">
        <v>4.8453167159469152E-3</v>
      </c>
      <c r="U6" s="59">
        <v>4.4034381520038106E-3</v>
      </c>
      <c r="V6" s="59">
        <v>4.4587234554898693E-3</v>
      </c>
      <c r="W6" s="59">
        <v>4.419436910721726E-3</v>
      </c>
      <c r="X6" s="71">
        <v>0.91356682998914007</v>
      </c>
      <c r="Y6" s="71">
        <v>2.6130836149571318E-2</v>
      </c>
      <c r="Z6" s="71">
        <v>4.0865594372961563E-2</v>
      </c>
      <c r="AA6" s="59">
        <v>2.6249382393126824E-2</v>
      </c>
      <c r="AB6" s="59">
        <v>1.4763554085115774E-2</v>
      </c>
    </row>
    <row r="7" spans="1:28">
      <c r="A7" s="77" t="s">
        <v>314</v>
      </c>
      <c r="B7" s="71">
        <v>0.33393532282071325</v>
      </c>
      <c r="C7" s="71">
        <v>0.27837219517943929</v>
      </c>
      <c r="D7" s="71">
        <v>0.16169524353273995</v>
      </c>
      <c r="E7" s="71">
        <v>5.568176764226071E-2</v>
      </c>
      <c r="F7" s="71">
        <v>5.6348246400118471E-2</v>
      </c>
      <c r="G7" s="71">
        <v>8.6022055133588363E-2</v>
      </c>
      <c r="H7" s="71">
        <v>2.0830874057806481E-2</v>
      </c>
      <c r="I7" s="71">
        <v>0.81980287353293246</v>
      </c>
      <c r="J7" s="71">
        <v>2.1846589589021186E-2</v>
      </c>
      <c r="K7" s="71">
        <v>0.50787230282662243</v>
      </c>
      <c r="L7" s="71">
        <v>0.15446818457695866</v>
      </c>
      <c r="M7" s="62">
        <v>1.163815283302991E-2</v>
      </c>
      <c r="N7" s="62">
        <v>4.0012265035495542E-2</v>
      </c>
      <c r="O7" s="71">
        <v>3.3119676537205503E-2</v>
      </c>
      <c r="P7" s="71">
        <v>0.10291383015546073</v>
      </c>
      <c r="Q7" s="71">
        <v>0.1200672837604646</v>
      </c>
      <c r="R7" s="59">
        <v>6.6332695081018252E-3</v>
      </c>
      <c r="S7" s="71">
        <v>2.6182532254937434E-2</v>
      </c>
      <c r="T7" s="71">
        <v>1.7443140177408892E-2</v>
      </c>
      <c r="U7" s="59">
        <v>4.4034381520038106E-3</v>
      </c>
      <c r="V7" s="59">
        <v>4.4587234554898693E-3</v>
      </c>
      <c r="W7" s="59">
        <v>4.419436910721726E-3</v>
      </c>
      <c r="X7" s="71">
        <v>3.0637954716513431</v>
      </c>
      <c r="Y7" s="71">
        <v>1.1198929778387707E-2</v>
      </c>
      <c r="Z7" s="71">
        <v>1.6717743152575185E-2</v>
      </c>
      <c r="AA7" s="59">
        <v>1.4482417872069971E-2</v>
      </c>
      <c r="AB7" s="59">
        <v>7.6054672559687326E-3</v>
      </c>
    </row>
    <row r="8" spans="1:28">
      <c r="A8" s="77" t="s">
        <v>315</v>
      </c>
      <c r="B8" s="71">
        <v>9.3628844755569998E-2</v>
      </c>
      <c r="C8" s="71">
        <v>8.6501582131685018E-2</v>
      </c>
      <c r="D8" s="71">
        <v>8.0108443510220312E-2</v>
      </c>
      <c r="E8" s="71">
        <v>1.3117339492647958E-2</v>
      </c>
      <c r="F8" s="71">
        <v>2.6218821274503073E-2</v>
      </c>
      <c r="G8" s="71">
        <v>4.8147339269993913E-2</v>
      </c>
      <c r="H8" s="59">
        <v>1.3239962324876999E-3</v>
      </c>
      <c r="I8" s="71">
        <v>0.26374393672154067</v>
      </c>
      <c r="J8" s="71">
        <v>2.6981471757380863E-2</v>
      </c>
      <c r="K8" s="71">
        <v>0.22352835224602813</v>
      </c>
      <c r="L8" s="71">
        <v>0.2315681122581042</v>
      </c>
      <c r="M8" s="59">
        <v>8.8840861320839003E-4</v>
      </c>
      <c r="N8" s="59">
        <v>1.8064228006995733E-3</v>
      </c>
      <c r="O8" s="59">
        <v>2.2317841332348725E-3</v>
      </c>
      <c r="P8" s="59">
        <v>1.4701975736494387E-2</v>
      </c>
      <c r="Q8" s="71">
        <v>2.3734230510789517E-2</v>
      </c>
      <c r="R8" s="59">
        <v>6.6332695081018252E-3</v>
      </c>
      <c r="S8" s="59">
        <v>4.8486170842476726E-3</v>
      </c>
      <c r="T8" s="59">
        <v>4.8453167159469152E-3</v>
      </c>
      <c r="U8" s="59">
        <v>4.4034381520038106E-3</v>
      </c>
      <c r="V8" s="59">
        <v>4.4587234554898693E-3</v>
      </c>
      <c r="W8" s="59">
        <v>4.419436910721726E-3</v>
      </c>
      <c r="X8" s="71">
        <v>0.68999351294538425</v>
      </c>
      <c r="Y8" s="59">
        <v>3.7329765927959025E-3</v>
      </c>
      <c r="Z8" s="59">
        <v>5.5725810508583957E-3</v>
      </c>
      <c r="AA8" s="59">
        <v>9.0515111700437325E-3</v>
      </c>
      <c r="AB8" s="59">
        <v>4.9211846950385904E-3</v>
      </c>
    </row>
    <row r="9" spans="1:28">
      <c r="A9" s="77" t="s">
        <v>316</v>
      </c>
      <c r="B9" s="71">
        <v>0.17365543603575451</v>
      </c>
      <c r="C9" s="71">
        <v>0.13279384718189546</v>
      </c>
      <c r="D9" s="71">
        <v>8.2048786432613208E-2</v>
      </c>
      <c r="E9" s="59">
        <v>3.1231760696780854E-3</v>
      </c>
      <c r="F9" s="71">
        <v>2.950728360384753E-2</v>
      </c>
      <c r="G9" s="71">
        <v>5.0737826911607685E-2</v>
      </c>
      <c r="H9" s="59">
        <v>1.7653283099836002E-3</v>
      </c>
      <c r="I9" s="71">
        <v>0.45871631890327835</v>
      </c>
      <c r="J9" s="71">
        <v>2.6421302793559812E-2</v>
      </c>
      <c r="K9" s="71">
        <v>0.46505315706044825</v>
      </c>
      <c r="L9" s="71">
        <v>8.0498764400267972E-2</v>
      </c>
      <c r="M9" s="59">
        <v>8.8840861320839003E-4</v>
      </c>
      <c r="N9" s="59">
        <v>1.3548171005246799E-3</v>
      </c>
      <c r="O9" s="59">
        <v>1.7854273065878981E-3</v>
      </c>
      <c r="P9" s="71">
        <v>7.93906689770697E-2</v>
      </c>
      <c r="Q9" s="71">
        <v>8.2371741184504785E-2</v>
      </c>
      <c r="R9" s="59">
        <v>6.6332695081018252E-3</v>
      </c>
      <c r="S9" s="71">
        <v>1.6485298086442089E-2</v>
      </c>
      <c r="T9" s="59">
        <v>4.8453167159469152E-3</v>
      </c>
      <c r="U9" s="59">
        <v>4.4034381520038106E-3</v>
      </c>
      <c r="V9" s="59">
        <v>4.4587234554898693E-3</v>
      </c>
      <c r="W9" s="59">
        <v>4.419436910721726E-3</v>
      </c>
      <c r="X9" s="71">
        <v>2.1551346392148876</v>
      </c>
      <c r="Y9" s="71">
        <v>2.6130836149571318E-2</v>
      </c>
      <c r="Z9" s="59">
        <v>9.2876350847639934E-3</v>
      </c>
      <c r="AA9" s="71">
        <v>6.1912336403099122E-2</v>
      </c>
      <c r="AB9" s="71">
        <v>3.069029727996794E-2</v>
      </c>
    </row>
    <row r="10" spans="1:28">
      <c r="A10" s="77" t="s">
        <v>290</v>
      </c>
      <c r="B10" s="71">
        <v>0.20856788662257719</v>
      </c>
      <c r="C10" s="71">
        <v>0.19898456914678436</v>
      </c>
      <c r="D10" s="71">
        <v>0.1846097694733797</v>
      </c>
      <c r="E10" s="71">
        <v>1.6508216368298446E-2</v>
      </c>
      <c r="F10" s="71">
        <v>4.3727661244255978E-2</v>
      </c>
      <c r="G10" s="71">
        <v>9.0488413136370738E-2</v>
      </c>
      <c r="H10" s="71">
        <v>1.023890419790488E-2</v>
      </c>
      <c r="I10" s="71">
        <v>0.41521364452841347</v>
      </c>
      <c r="J10" s="71">
        <v>2.3340373492544003E-2</v>
      </c>
      <c r="K10" s="71">
        <v>1.2916488405465933</v>
      </c>
      <c r="L10" s="71">
        <v>0.15178489243028304</v>
      </c>
      <c r="M10" s="61">
        <v>4.4420430660419501E-4</v>
      </c>
      <c r="N10" s="59">
        <v>9.0321140034978664E-4</v>
      </c>
      <c r="O10" s="59">
        <v>1.3390704799409233E-3</v>
      </c>
      <c r="P10" s="71">
        <v>7.3509878682471941E-2</v>
      </c>
      <c r="Q10" s="71">
        <v>7.6787216358436661E-2</v>
      </c>
      <c r="R10" s="59">
        <v>6.6332695081018252E-3</v>
      </c>
      <c r="S10" s="71">
        <v>1.0666957585344878E-2</v>
      </c>
      <c r="T10" s="59">
        <v>4.8453167159469152E-3</v>
      </c>
      <c r="U10" s="59">
        <v>4.4034381520038106E-3</v>
      </c>
      <c r="V10" s="59">
        <v>4.4587234554898693E-3</v>
      </c>
      <c r="W10" s="59">
        <v>4.419436910721726E-3</v>
      </c>
      <c r="X10" s="71">
        <v>0.77742539790215082</v>
      </c>
      <c r="Y10" s="59">
        <v>8.8658194078902672E-3</v>
      </c>
      <c r="Z10" s="59">
        <v>1.393145262714599E-2</v>
      </c>
      <c r="AA10" s="59">
        <v>2.3081353483611514E-2</v>
      </c>
      <c r="AB10" s="59">
        <v>1.2974032377829015E-2</v>
      </c>
    </row>
    <row r="11" spans="1:28">
      <c r="A11" s="77" t="s">
        <v>311</v>
      </c>
      <c r="B11" s="71">
        <v>0.12185352071699483</v>
      </c>
      <c r="C11" s="71">
        <v>0.13062873010827761</v>
      </c>
      <c r="D11" s="71">
        <v>0.22766690289409788</v>
      </c>
      <c r="E11" s="71">
        <v>0.15928197955358231</v>
      </c>
      <c r="F11" s="71">
        <v>0.19437478687233298</v>
      </c>
      <c r="G11" s="71">
        <v>0.31862997991849401</v>
      </c>
      <c r="H11" s="71">
        <v>3.583616469266708E-2</v>
      </c>
      <c r="I11" s="71">
        <v>0.30107296423792634</v>
      </c>
      <c r="J11" s="71">
        <v>1.9792636721677314E-2</v>
      </c>
      <c r="K11" s="57">
        <v>0.25517728607320034</v>
      </c>
      <c r="L11" s="57">
        <v>0.36456995966165812</v>
      </c>
      <c r="M11" s="71">
        <v>6.7163691158554292E-2</v>
      </c>
      <c r="N11" s="62">
        <v>3.7302630834446189E-2</v>
      </c>
      <c r="O11" s="71">
        <v>2.856683690540637E-2</v>
      </c>
      <c r="P11" s="59">
        <v>1.4701975736494387E-2</v>
      </c>
      <c r="Q11" s="59">
        <v>6.9806560325851516E-3</v>
      </c>
      <c r="R11" s="59">
        <v>6.6332695081018252E-3</v>
      </c>
      <c r="S11" s="59">
        <v>4.8486170842476726E-3</v>
      </c>
      <c r="T11" s="59">
        <v>4.8453167159469152E-3</v>
      </c>
      <c r="U11" s="59">
        <v>4.4034381520038106E-3</v>
      </c>
      <c r="V11" s="59">
        <v>4.4587234554898693E-3</v>
      </c>
      <c r="W11" s="59">
        <v>4.419436910721726E-3</v>
      </c>
      <c r="X11" s="71">
        <v>0.67790373326198372</v>
      </c>
      <c r="Y11" s="59">
        <v>1.2598796000686171E-2</v>
      </c>
      <c r="Z11" s="59">
        <v>3.0649195779721177E-2</v>
      </c>
      <c r="AA11" s="59">
        <v>1.0861813404052477E-2</v>
      </c>
      <c r="AB11" s="59">
        <v>1.0737130243720562E-2</v>
      </c>
    </row>
    <row r="12" spans="1:28">
      <c r="A12" s="77" t="s">
        <v>311</v>
      </c>
      <c r="B12" s="71">
        <v>9.0341633499018484E-2</v>
      </c>
      <c r="C12" s="71">
        <v>5.7220951231329184E-2</v>
      </c>
      <c r="D12" s="71">
        <v>5.5900355621318669E-2</v>
      </c>
      <c r="E12" s="71">
        <v>4.1672092129704734E-2</v>
      </c>
      <c r="F12" s="71">
        <v>5.4926208636077625E-2</v>
      </c>
      <c r="G12" s="71">
        <v>0.11951974015445613</v>
      </c>
      <c r="H12" s="71">
        <v>3.8131091495645766E-2</v>
      </c>
      <c r="I12" s="71">
        <v>0.10021408156322013</v>
      </c>
      <c r="J12" s="71">
        <v>6.0684971080614408E-3</v>
      </c>
      <c r="K12" s="71">
        <v>0.11554963683567585</v>
      </c>
      <c r="L12" s="71">
        <v>0.16332304866098815</v>
      </c>
      <c r="M12" s="62">
        <v>1.1016266803784036E-2</v>
      </c>
      <c r="N12" s="59">
        <v>1.3548171005246799E-3</v>
      </c>
      <c r="O12" s="62">
        <v>1.6336659855279267E-2</v>
      </c>
      <c r="P12" s="59">
        <v>1.4701975736494387E-2</v>
      </c>
      <c r="Q12" s="59">
        <v>6.9806560325851516E-3</v>
      </c>
      <c r="R12" s="59">
        <v>6.6332695081018252E-3</v>
      </c>
      <c r="S12" s="59">
        <v>4.8486170842476726E-3</v>
      </c>
      <c r="T12" s="59">
        <v>4.8453167159469152E-3</v>
      </c>
      <c r="U12" s="59">
        <v>4.4034381520038106E-3</v>
      </c>
      <c r="V12" s="59">
        <v>4.4587234554898693E-3</v>
      </c>
      <c r="W12" s="59">
        <v>4.419436910721726E-3</v>
      </c>
      <c r="X12" s="71">
        <v>0.41280465121872151</v>
      </c>
      <c r="Y12" s="71">
        <v>1.0638983289468322E-2</v>
      </c>
      <c r="Z12" s="62">
        <v>1.467446343392711E-2</v>
      </c>
      <c r="AA12" s="71">
        <v>2.1090021026201895E-2</v>
      </c>
      <c r="AB12" s="62">
        <v>4.1158999267595486E-3</v>
      </c>
    </row>
    <row r="13" spans="1:28">
      <c r="A13" s="77" t="s">
        <v>311</v>
      </c>
      <c r="B13" s="71">
        <v>7.7079436360517672E-2</v>
      </c>
      <c r="C13" s="71">
        <v>5.6808547979211504E-2</v>
      </c>
      <c r="D13" s="71">
        <v>6.4585700131077284E-2</v>
      </c>
      <c r="E13" s="71">
        <v>3.5693440796320974E-2</v>
      </c>
      <c r="F13" s="71">
        <v>5.2615397269511255E-2</v>
      </c>
      <c r="G13" s="71">
        <v>9.8885166181601591E-2</v>
      </c>
      <c r="H13" s="71">
        <v>3.0187114100719559E-2</v>
      </c>
      <c r="I13" s="71">
        <v>0.24134652021170919</v>
      </c>
      <c r="J13" s="71">
        <v>1.3724139613615873E-2</v>
      </c>
      <c r="K13" s="71">
        <v>0.60530137362791736</v>
      </c>
      <c r="L13" s="71">
        <v>0.28138790311471451</v>
      </c>
      <c r="M13" s="59">
        <v>8.8840861320839003E-4</v>
      </c>
      <c r="N13" s="59">
        <v>1.3548171005246799E-3</v>
      </c>
      <c r="O13" s="71">
        <v>6.6953523997046169E-2</v>
      </c>
      <c r="P13" s="59">
        <v>1.4701975736494387E-2</v>
      </c>
      <c r="Q13" s="71">
        <v>1.3961312065170303E-2</v>
      </c>
      <c r="R13" s="59">
        <v>6.6332695081018252E-3</v>
      </c>
      <c r="S13" s="59">
        <v>4.8486170842476726E-3</v>
      </c>
      <c r="T13" s="59">
        <v>4.8453167159469152E-3</v>
      </c>
      <c r="U13" s="59">
        <v>4.4034381520038106E-3</v>
      </c>
      <c r="V13" s="59">
        <v>4.4587234554898693E-3</v>
      </c>
      <c r="W13" s="59">
        <v>4.419436910721726E-3</v>
      </c>
      <c r="X13" s="71">
        <v>0.51232631585888866</v>
      </c>
      <c r="Y13" s="59">
        <v>1.3998662222984634E-2</v>
      </c>
      <c r="Z13" s="59">
        <v>2.3219087711909982E-2</v>
      </c>
      <c r="AA13" s="59">
        <v>1.584014454757653E-2</v>
      </c>
      <c r="AB13" s="59">
        <v>9.3949889632554927E-3</v>
      </c>
    </row>
    <row r="14" spans="1:28">
      <c r="A14" s="77" t="s">
        <v>311</v>
      </c>
      <c r="B14" s="71">
        <v>0.14656428119727843</v>
      </c>
      <c r="C14" s="71">
        <v>0.11320469270630529</v>
      </c>
      <c r="D14" s="71">
        <v>0.11198550580667477</v>
      </c>
      <c r="E14" s="71">
        <v>3.7924280846091035E-2</v>
      </c>
      <c r="F14" s="71">
        <v>3.9728180032891101E-2</v>
      </c>
      <c r="G14" s="71">
        <v>6.3332956479453958E-2</v>
      </c>
      <c r="H14" s="71">
        <v>1.3857827233371259E-2</v>
      </c>
      <c r="I14" s="71">
        <v>0.62655336954425878</v>
      </c>
      <c r="J14" s="71">
        <v>2.8101809685022978E-2</v>
      </c>
      <c r="K14" s="71">
        <v>0.45586876057726894</v>
      </c>
      <c r="L14" s="71">
        <v>0.21242729494515158</v>
      </c>
      <c r="M14" s="62">
        <v>2.1410647578322201E-2</v>
      </c>
      <c r="N14" s="62">
        <v>7.3792371408577556E-2</v>
      </c>
      <c r="O14" s="71">
        <v>4.5796210413979584E-2</v>
      </c>
      <c r="P14" s="59">
        <v>1.4701975736494387E-2</v>
      </c>
      <c r="Q14" s="71">
        <v>6.9806560325851516E-2</v>
      </c>
      <c r="R14" s="59">
        <v>6.6332695081018252E-3</v>
      </c>
      <c r="S14" s="71">
        <v>1.939446833699069E-2</v>
      </c>
      <c r="T14" s="71">
        <v>9.6906334318938303E-3</v>
      </c>
      <c r="U14" s="59">
        <v>4.4034381520038106E-3</v>
      </c>
      <c r="V14" s="59">
        <v>4.4587234554898693E-3</v>
      </c>
      <c r="W14" s="59">
        <v>4.419436910721726E-3</v>
      </c>
      <c r="X14" s="71">
        <v>0.50794596090113486</v>
      </c>
      <c r="Y14" s="59">
        <v>3.2663545186964143E-3</v>
      </c>
      <c r="Z14" s="59">
        <v>6.5013445593347947E-3</v>
      </c>
      <c r="AA14" s="59">
        <v>1.8103022340087464E-3</v>
      </c>
      <c r="AB14" s="59">
        <v>1.3421412804650703E-3</v>
      </c>
    </row>
    <row r="15" spans="1:28">
      <c r="A15" s="77" t="s">
        <v>311</v>
      </c>
      <c r="B15" s="71">
        <v>0.2956223088650442</v>
      </c>
      <c r="C15" s="71">
        <v>0.23548225695919975</v>
      </c>
      <c r="D15" s="71">
        <v>0.30823733281441174</v>
      </c>
      <c r="E15" s="71">
        <v>0.10101243745358836</v>
      </c>
      <c r="F15" s="71">
        <v>0.12193973826650244</v>
      </c>
      <c r="G15" s="71">
        <v>0.24690027039380918</v>
      </c>
      <c r="H15" s="71">
        <v>3.592443110816626E-2</v>
      </c>
      <c r="I15" s="71">
        <v>0.83545235045326338</v>
      </c>
      <c r="J15" s="71">
        <v>0.15469999550858166</v>
      </c>
      <c r="K15" s="71">
        <v>0.85700348265342818</v>
      </c>
      <c r="L15" s="71">
        <v>1.9828634533217118</v>
      </c>
      <c r="M15" s="62">
        <v>3.2338073520785396E-2</v>
      </c>
      <c r="N15" s="62">
        <v>0.31070472172032654</v>
      </c>
      <c r="O15" s="71">
        <v>0.23067720801115643</v>
      </c>
      <c r="P15" s="59">
        <v>1.4701975736494387E-2</v>
      </c>
      <c r="Q15" s="71">
        <v>4.188393619551091E-2</v>
      </c>
      <c r="R15" s="59">
        <v>6.6332695081018252E-3</v>
      </c>
      <c r="S15" s="71">
        <v>1.939446833699069E-2</v>
      </c>
      <c r="T15" s="71">
        <v>9.6906334318938303E-3</v>
      </c>
      <c r="U15" s="59">
        <v>4.4034381520038106E-3</v>
      </c>
      <c r="V15" s="59">
        <v>4.4587234554898693E-3</v>
      </c>
      <c r="W15" s="59">
        <v>4.419436910721726E-3</v>
      </c>
      <c r="X15" s="71">
        <v>0.5356298042341392</v>
      </c>
      <c r="Y15" s="59">
        <v>6.0660869632933418E-3</v>
      </c>
      <c r="Z15" s="59">
        <v>1.1609543855954991E-2</v>
      </c>
      <c r="AA15" s="71">
        <v>4.4623950068315592E-2</v>
      </c>
      <c r="AB15" s="59">
        <v>1.3421412804650703E-3</v>
      </c>
    </row>
    <row r="16" spans="1:28">
      <c r="A16" s="77" t="s">
        <v>311</v>
      </c>
      <c r="B16" s="71">
        <v>0.11153847849816084</v>
      </c>
      <c r="C16" s="71">
        <v>0.10887445855906959</v>
      </c>
      <c r="D16" s="71">
        <v>9.969666729818652E-2</v>
      </c>
      <c r="E16" s="71">
        <v>2.5253109363397089E-2</v>
      </c>
      <c r="F16" s="71">
        <v>2.2130462702885646E-2</v>
      </c>
      <c r="G16" s="71">
        <v>4.0822512145430818E-2</v>
      </c>
      <c r="H16" s="71">
        <v>1.0415437028903241E-2</v>
      </c>
      <c r="I16" s="71">
        <v>0.27436835224543504</v>
      </c>
      <c r="J16" s="71">
        <v>3.0622570022217733E-2</v>
      </c>
      <c r="K16" s="71">
        <v>0.64154250569667937</v>
      </c>
      <c r="L16" s="71">
        <v>0.20876012901136162</v>
      </c>
      <c r="M16" s="61">
        <v>4.4420430660419501E-4</v>
      </c>
      <c r="N16" s="62">
        <v>8.2824485412075433E-2</v>
      </c>
      <c r="O16" s="71">
        <v>1.6158117124620477E-2</v>
      </c>
      <c r="P16" s="59">
        <v>1.4701975736494387E-2</v>
      </c>
      <c r="Q16" s="71">
        <v>1.5357443271687331E-2</v>
      </c>
      <c r="R16" s="59">
        <v>6.6332695081018252E-3</v>
      </c>
      <c r="S16" s="59">
        <v>4.8486170842476726E-3</v>
      </c>
      <c r="T16" s="59">
        <v>4.8453167159469152E-3</v>
      </c>
      <c r="U16" s="59">
        <v>4.4034381520038106E-3</v>
      </c>
      <c r="V16" s="59">
        <v>4.4587234554898693E-3</v>
      </c>
      <c r="W16" s="59">
        <v>4.419436910721726E-3</v>
      </c>
      <c r="X16" s="71">
        <v>0.33746254594535552</v>
      </c>
      <c r="Y16" s="59">
        <v>1.4465284297084121E-2</v>
      </c>
      <c r="Z16" s="59">
        <v>2.4147851220386384E-2</v>
      </c>
      <c r="AA16" s="59">
        <v>1.4482417872069971E-2</v>
      </c>
      <c r="AB16" s="59">
        <v>8.5002281096121114E-3</v>
      </c>
    </row>
    <row r="17" spans="1:28">
      <c r="A17" s="77" t="s">
        <v>311</v>
      </c>
      <c r="B17" s="71">
        <v>0.1084779714661991</v>
      </c>
      <c r="C17" s="71">
        <v>9.1450421157097284E-2</v>
      </c>
      <c r="D17" s="71">
        <v>5.3036039878738714E-2</v>
      </c>
      <c r="E17" s="71">
        <v>1.9095990826031715E-2</v>
      </c>
      <c r="F17" s="71">
        <v>1.7864349410763113E-2</v>
      </c>
      <c r="G17" s="71">
        <v>2.9656617138474908E-2</v>
      </c>
      <c r="H17" s="71">
        <v>9.3562400429130811E-3</v>
      </c>
      <c r="I17" s="71">
        <v>0.35850223734005821</v>
      </c>
      <c r="J17" s="71">
        <v>2.016608269755802E-2</v>
      </c>
      <c r="K17" s="71">
        <v>0.2767730291552708</v>
      </c>
      <c r="L17" s="71">
        <v>7.2896103318020447E-2</v>
      </c>
      <c r="M17" s="59">
        <v>1.332612919812585E-3</v>
      </c>
      <c r="N17" s="59">
        <v>1.8064228006995733E-3</v>
      </c>
      <c r="O17" s="59">
        <v>2.2317841332348725E-3</v>
      </c>
      <c r="P17" s="59">
        <v>1.4701975736494387E-2</v>
      </c>
      <c r="Q17" s="59">
        <v>6.9806560325851516E-3</v>
      </c>
      <c r="R17" s="59">
        <v>6.6332695081018252E-3</v>
      </c>
      <c r="S17" s="59">
        <v>4.8486170842476726E-3</v>
      </c>
      <c r="T17" s="59">
        <v>4.8453167159469152E-3</v>
      </c>
      <c r="U17" s="59">
        <v>4.4034381520038106E-3</v>
      </c>
      <c r="V17" s="59">
        <v>4.4587234554898693E-3</v>
      </c>
      <c r="W17" s="59">
        <v>4.419436910721726E-3</v>
      </c>
      <c r="X17" s="71">
        <v>0.38389430849754619</v>
      </c>
      <c r="Y17" s="71">
        <v>2.7250729127410087E-2</v>
      </c>
      <c r="Z17" s="59">
        <v>1.1145162101716791E-2</v>
      </c>
      <c r="AA17" s="71">
        <v>4.8063524312932218E-2</v>
      </c>
      <c r="AB17" s="59">
        <v>4.4738042682169006E-3</v>
      </c>
    </row>
    <row r="18" spans="1:28">
      <c r="A18" s="77" t="s">
        <v>311</v>
      </c>
      <c r="B18" s="71">
        <v>9.7369464461300986E-2</v>
      </c>
      <c r="C18" s="71">
        <v>0.11990624555321774</v>
      </c>
      <c r="D18" s="71">
        <v>0.15199352892077556</v>
      </c>
      <c r="E18" s="71">
        <v>1.5972814756353634E-2</v>
      </c>
      <c r="F18" s="71">
        <v>4.417204804551874E-2</v>
      </c>
      <c r="G18" s="71">
        <v>8.4503493412642378E-2</v>
      </c>
      <c r="H18" s="59">
        <v>1.3239962324876999E-3</v>
      </c>
      <c r="I18" s="71">
        <v>0.42296659639720124</v>
      </c>
      <c r="J18" s="71">
        <v>3.6504344142338822E-2</v>
      </c>
      <c r="K18" s="71">
        <v>0.38636521962347897</v>
      </c>
      <c r="L18" s="71">
        <v>0.28407119526139007</v>
      </c>
      <c r="M18" s="59">
        <v>1.332612919812585E-3</v>
      </c>
      <c r="N18" s="62">
        <v>9.6101692997217283E-2</v>
      </c>
      <c r="O18" s="59">
        <v>2.6781409598818466E-3</v>
      </c>
      <c r="P18" s="59">
        <v>1.4701975736494387E-2</v>
      </c>
      <c r="Q18" s="72">
        <v>7.6787216358436661E-2</v>
      </c>
      <c r="R18" s="59">
        <v>6.6332695081018252E-3</v>
      </c>
      <c r="S18" s="59">
        <v>1.5515574669592552E-2</v>
      </c>
      <c r="T18" s="59">
        <v>4.8453167159469152E-3</v>
      </c>
      <c r="U18" s="59">
        <v>4.4034381520038106E-3</v>
      </c>
      <c r="V18" s="59">
        <v>4.4587234554898693E-3</v>
      </c>
      <c r="W18" s="59">
        <v>4.419436910721726E-3</v>
      </c>
      <c r="X18" s="71">
        <v>0.34920189723213579</v>
      </c>
      <c r="Y18" s="59">
        <v>6.0660869632933418E-3</v>
      </c>
      <c r="Z18" s="59">
        <v>9.7520168390021929E-3</v>
      </c>
      <c r="AA18" s="59">
        <v>5.8834822605284259E-3</v>
      </c>
      <c r="AB18" s="59">
        <v>3.579043414573521E-3</v>
      </c>
    </row>
    <row r="19" spans="1:28">
      <c r="A19" s="77" t="s">
        <v>311</v>
      </c>
      <c r="B19" s="71">
        <v>7.4245633553145701E-2</v>
      </c>
      <c r="C19" s="71">
        <v>4.7632575619592943E-2</v>
      </c>
      <c r="D19" s="71">
        <v>2.6795211785425484E-2</v>
      </c>
      <c r="E19" s="71">
        <v>1.320657309463876E-2</v>
      </c>
      <c r="F19" s="59">
        <v>8.887736025255281E-4</v>
      </c>
      <c r="G19" s="71">
        <v>1.777610485107382E-2</v>
      </c>
      <c r="H19" s="59">
        <v>1.7653283099836002E-3</v>
      </c>
      <c r="I19" s="71">
        <v>0.21148329819860062</v>
      </c>
      <c r="J19" s="71">
        <v>1.6338261444780802E-2</v>
      </c>
      <c r="K19" s="71">
        <v>0.16184395964953951</v>
      </c>
      <c r="L19" s="71">
        <v>5.7333008867301971E-2</v>
      </c>
      <c r="M19" s="59">
        <v>1.332612919812585E-3</v>
      </c>
      <c r="N19" s="59">
        <v>2.2580285008744665E-3</v>
      </c>
      <c r="O19" s="59">
        <v>2.2317841332348725E-3</v>
      </c>
      <c r="P19" s="59">
        <v>1.4701975736494387E-2</v>
      </c>
      <c r="Q19" s="71">
        <v>2.0941968097755455E-2</v>
      </c>
      <c r="R19" s="59">
        <v>6.6332695081018252E-3</v>
      </c>
      <c r="S19" s="59">
        <v>4.8486170842476726E-3</v>
      </c>
      <c r="T19" s="59">
        <v>4.8453167159469152E-3</v>
      </c>
      <c r="U19" s="59">
        <v>4.4034381520038106E-3</v>
      </c>
      <c r="V19" s="59">
        <v>4.4587234554898693E-3</v>
      </c>
      <c r="W19" s="59">
        <v>4.419436910721726E-3</v>
      </c>
      <c r="X19" s="71">
        <v>0.26544951043988246</v>
      </c>
      <c r="Y19" s="59">
        <v>8.3991973337907803E-3</v>
      </c>
      <c r="Z19" s="59">
        <v>1.3467070872907789E-2</v>
      </c>
      <c r="AA19" s="59">
        <v>7.2412089360349855E-3</v>
      </c>
      <c r="AB19" s="59">
        <v>4.0264238413952108E-3</v>
      </c>
    </row>
    <row r="20" spans="1:28">
      <c r="A20" s="77" t="s">
        <v>311</v>
      </c>
      <c r="B20" s="71">
        <v>5.9849915291696067E-2</v>
      </c>
      <c r="C20" s="71">
        <v>5.3200019523181728E-2</v>
      </c>
      <c r="D20" s="71">
        <v>4.6106243727335572E-2</v>
      </c>
      <c r="E20" s="59">
        <v>6.2463521393561709E-3</v>
      </c>
      <c r="F20" s="59">
        <v>3.1107076088393482E-3</v>
      </c>
      <c r="G20" s="59">
        <v>3.5730864022258933E-3</v>
      </c>
      <c r="H20" s="59">
        <v>3.5306566199672005E-3</v>
      </c>
      <c r="I20" s="71">
        <v>0.19540310173000369</v>
      </c>
      <c r="J20" s="71">
        <v>1.120337927642112E-2</v>
      </c>
      <c r="K20" s="71">
        <v>0.40572692031774904</v>
      </c>
      <c r="L20" s="71">
        <v>7.3969420176690684E-2</v>
      </c>
      <c r="M20" s="61">
        <v>4.4420430660419501E-4</v>
      </c>
      <c r="N20" s="59">
        <v>9.0321140034978664E-4</v>
      </c>
      <c r="O20" s="59">
        <v>8.9271365329394905E-4</v>
      </c>
      <c r="P20" s="59">
        <v>1.4701975736494387E-2</v>
      </c>
      <c r="Q20" s="71">
        <v>1.5357443271687331E-2</v>
      </c>
      <c r="R20" s="59">
        <v>6.6332695081018252E-3</v>
      </c>
      <c r="S20" s="59">
        <v>4.8486170842476726E-3</v>
      </c>
      <c r="T20" s="59">
        <v>4.8453167159469152E-3</v>
      </c>
      <c r="U20" s="59">
        <v>4.4034381520038106E-3</v>
      </c>
      <c r="V20" s="59">
        <v>4.4587234554898693E-3</v>
      </c>
      <c r="W20" s="59">
        <v>4.419436910721726E-3</v>
      </c>
      <c r="X20" s="71">
        <v>0.23005624238123148</v>
      </c>
      <c r="Y20" s="59">
        <v>7.6059398078216517E-2</v>
      </c>
      <c r="Z20" s="59">
        <v>0.12398992838159931</v>
      </c>
      <c r="AA20" s="59">
        <v>7.8295571620878288E-2</v>
      </c>
      <c r="AB20" s="59">
        <v>4.4290662255347321E-2</v>
      </c>
    </row>
    <row r="21" spans="1:28">
      <c r="A21" s="77" t="s">
        <v>311</v>
      </c>
      <c r="B21" s="71">
        <v>6.1436844863824371E-2</v>
      </c>
      <c r="C21" s="71">
        <v>4.6807769115357563E-2</v>
      </c>
      <c r="D21" s="71">
        <v>3.6219734551333753E-2</v>
      </c>
      <c r="E21" s="71">
        <v>2.0969896467838572E-2</v>
      </c>
      <c r="F21" s="71">
        <v>8.3544718637399637E-3</v>
      </c>
      <c r="G21" s="71">
        <v>1.7686777691018171E-2</v>
      </c>
      <c r="H21" s="59">
        <v>1.3239962324876999E-3</v>
      </c>
      <c r="I21" s="71">
        <v>0.10466485022863535</v>
      </c>
      <c r="J21" s="71">
        <v>9.3361493970176013E-3</v>
      </c>
      <c r="K21" s="71">
        <v>0.11207445978798634</v>
      </c>
      <c r="L21" s="71">
        <v>9.1947477559417207E-2</v>
      </c>
      <c r="M21" s="59">
        <v>8.8840861320839003E-4</v>
      </c>
      <c r="N21" s="59">
        <v>1.3548171005246799E-3</v>
      </c>
      <c r="O21" s="59">
        <v>1.7854273065878981E-3</v>
      </c>
      <c r="P21" s="59">
        <v>1.4701975736494387E-2</v>
      </c>
      <c r="Q21" s="71">
        <v>1.8149705684721393E-2</v>
      </c>
      <c r="R21" s="59">
        <v>6.6332695081018252E-3</v>
      </c>
      <c r="S21" s="59">
        <v>4.8486170842476726E-3</v>
      </c>
      <c r="T21" s="59">
        <v>4.8453167159469152E-3</v>
      </c>
      <c r="U21" s="59">
        <v>4.4034381520038106E-3</v>
      </c>
      <c r="V21" s="59">
        <v>4.4587234554898693E-3</v>
      </c>
      <c r="W21" s="59">
        <v>4.419436910721726E-3</v>
      </c>
      <c r="X21" s="71">
        <v>0.16715434518788638</v>
      </c>
      <c r="Y21" s="59">
        <v>2.1931237482675926E-2</v>
      </c>
      <c r="Z21" s="59">
        <v>3.4828631567864976E-2</v>
      </c>
      <c r="AA21" s="59">
        <v>5.657194481277332E-2</v>
      </c>
      <c r="AB21" s="59">
        <v>3.1764010304339993E-2</v>
      </c>
    </row>
    <row r="22" spans="1:28">
      <c r="A22" s="76"/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</row>
    <row r="23" spans="1:28">
      <c r="A23" s="78" t="s">
        <v>333</v>
      </c>
      <c r="B23" s="71">
        <f>AVERAGE(B4:B21)</f>
        <v>0.13932234068955007</v>
      </c>
      <c r="C23" s="71">
        <f t="shared" ref="C23:AB23" si="0">AVERAGE(C4:C21)</f>
        <v>0.1202098201693599</v>
      </c>
      <c r="D23" s="71">
        <f t="shared" si="0"/>
        <v>0.11097426888680334</v>
      </c>
      <c r="E23" s="71">
        <f t="shared" si="0"/>
        <v>3.5286932165029539E-2</v>
      </c>
      <c r="F23" s="71">
        <f t="shared" si="0"/>
        <v>4.5159574270547106E-2</v>
      </c>
      <c r="G23" s="71">
        <f t="shared" si="0"/>
        <v>8.2508520171399577E-2</v>
      </c>
      <c r="H23" s="71">
        <f t="shared" si="0"/>
        <v>1.337236194812577E-2</v>
      </c>
      <c r="I23" s="71">
        <f t="shared" si="0"/>
        <v>0.37915284679303318</v>
      </c>
      <c r="J23" s="71">
        <f t="shared" si="0"/>
        <v>2.9185840365010027E-2</v>
      </c>
      <c r="K23" s="71">
        <f t="shared" si="0"/>
        <v>0.43132877027423927</v>
      </c>
      <c r="L23" s="71">
        <f t="shared" si="0"/>
        <v>0.28036427685135312</v>
      </c>
      <c r="M23" s="71">
        <f t="shared" si="0"/>
        <v>8.5928855310878176E-3</v>
      </c>
      <c r="N23" s="71">
        <f t="shared" si="0"/>
        <v>4.1673170443916524E-2</v>
      </c>
      <c r="O23" s="71">
        <f t="shared" si="0"/>
        <v>3.0193559562519783E-2</v>
      </c>
      <c r="P23" s="71">
        <f t="shared" si="0"/>
        <v>2.9567306758949825E-2</v>
      </c>
      <c r="Q23" s="71">
        <f t="shared" si="0"/>
        <v>4.0022427920154868E-2</v>
      </c>
      <c r="R23" s="71">
        <f t="shared" si="0"/>
        <v>6.6332695081018226E-3</v>
      </c>
      <c r="S23" s="71">
        <f t="shared" si="0"/>
        <v>9.2123724600705753E-3</v>
      </c>
      <c r="T23" s="71">
        <f t="shared" si="0"/>
        <v>6.0835643211333487E-3</v>
      </c>
      <c r="U23" s="71">
        <f t="shared" si="0"/>
        <v>4.4034381520038097E-3</v>
      </c>
      <c r="V23" s="71">
        <f t="shared" si="0"/>
        <v>4.4587234554898676E-3</v>
      </c>
      <c r="W23" s="71">
        <f t="shared" si="0"/>
        <v>4.4194369107217251E-3</v>
      </c>
      <c r="X23" s="71">
        <f t="shared" si="0"/>
        <v>0.77588740660587274</v>
      </c>
      <c r="Y23" s="71">
        <f t="shared" si="0"/>
        <v>1.6155493143266711E-2</v>
      </c>
      <c r="Z23" s="71">
        <f t="shared" si="0"/>
        <v>2.2924979267559122E-2</v>
      </c>
      <c r="AA23" s="71">
        <f t="shared" si="0"/>
        <v>2.5650976932440599E-2</v>
      </c>
      <c r="AB23" s="71">
        <f t="shared" si="0"/>
        <v>1.1477793394792027E-2</v>
      </c>
    </row>
    <row r="24" spans="1:28">
      <c r="A24" s="76" t="s">
        <v>342</v>
      </c>
      <c r="B24" s="71">
        <f>STDEV(B4:B21)</f>
        <v>7.6307749081717446E-2</v>
      </c>
      <c r="C24" s="71">
        <f t="shared" ref="C24:AB24" si="1">STDEV(C4:C21)</f>
        <v>6.6499591616311651E-2</v>
      </c>
      <c r="D24" s="71">
        <f t="shared" si="1"/>
        <v>7.4842452475027105E-2</v>
      </c>
      <c r="E24" s="71">
        <f t="shared" si="1"/>
        <v>3.8720672894167391E-2</v>
      </c>
      <c r="F24" s="71">
        <f t="shared" si="1"/>
        <v>4.6179947196004413E-2</v>
      </c>
      <c r="G24" s="71">
        <f t="shared" si="1"/>
        <v>8.0200691749909722E-2</v>
      </c>
      <c r="H24" s="71">
        <f t="shared" si="1"/>
        <v>1.357886865354669E-2</v>
      </c>
      <c r="I24" s="71">
        <f t="shared" si="1"/>
        <v>0.21391040015084908</v>
      </c>
      <c r="J24" s="71">
        <f t="shared" si="1"/>
        <v>3.2437698186164904E-2</v>
      </c>
      <c r="K24" s="71">
        <f t="shared" si="1"/>
        <v>0.29399307915639278</v>
      </c>
      <c r="L24" s="71">
        <f t="shared" si="1"/>
        <v>0.43664823776122696</v>
      </c>
      <c r="M24" s="71">
        <f t="shared" si="1"/>
        <v>1.7070282336100466E-2</v>
      </c>
      <c r="N24" s="71">
        <f t="shared" si="1"/>
        <v>7.6186574567980753E-2</v>
      </c>
      <c r="O24" s="71">
        <f t="shared" si="1"/>
        <v>5.3619787405157424E-2</v>
      </c>
      <c r="P24" s="71">
        <f t="shared" si="1"/>
        <v>2.9273458139349253E-2</v>
      </c>
      <c r="Q24" s="71">
        <f t="shared" si="1"/>
        <v>3.269662349210762E-2</v>
      </c>
      <c r="R24" s="71">
        <f t="shared" si="1"/>
        <v>2.6775235956916561E-18</v>
      </c>
      <c r="S24" s="71">
        <f t="shared" si="1"/>
        <v>6.939174519751682E-3</v>
      </c>
      <c r="T24" s="71">
        <f t="shared" si="1"/>
        <v>3.2363806559209817E-3</v>
      </c>
      <c r="U24" s="71">
        <f t="shared" si="1"/>
        <v>8.925078652305521E-19</v>
      </c>
      <c r="V24" s="71">
        <f t="shared" si="1"/>
        <v>1.7850157304611042E-18</v>
      </c>
      <c r="W24" s="71">
        <f t="shared" si="1"/>
        <v>8.925078652305521E-19</v>
      </c>
      <c r="X24" s="71">
        <f t="shared" si="1"/>
        <v>0.73877729002827142</v>
      </c>
      <c r="Y24" s="71">
        <f t="shared" si="1"/>
        <v>1.685769704751891E-2</v>
      </c>
      <c r="Z24" s="71">
        <f t="shared" si="1"/>
        <v>2.7122892556412082E-2</v>
      </c>
      <c r="AA24" s="71">
        <f t="shared" si="1"/>
        <v>2.2360307152347682E-2</v>
      </c>
      <c r="AB24" s="71">
        <f t="shared" si="1"/>
        <v>1.1956748442805316E-2</v>
      </c>
    </row>
    <row r="25" spans="1:28">
      <c r="A25" s="78" t="s">
        <v>343</v>
      </c>
      <c r="B25" s="71">
        <f>B23+(3*B24)</f>
        <v>0.36824558793470241</v>
      </c>
      <c r="C25" s="71">
        <f t="shared" ref="C25:AB25" si="2">C23+(3*C24)</f>
        <v>0.31970859501829485</v>
      </c>
      <c r="D25" s="71">
        <f t="shared" si="2"/>
        <v>0.33550162631188463</v>
      </c>
      <c r="E25" s="73">
        <f t="shared" si="2"/>
        <v>0.15144895084753171</v>
      </c>
      <c r="F25" s="71">
        <f t="shared" si="2"/>
        <v>0.18369941585856037</v>
      </c>
      <c r="G25" s="71">
        <f t="shared" si="2"/>
        <v>0.32311059542112874</v>
      </c>
      <c r="H25" s="71">
        <f t="shared" si="2"/>
        <v>5.4108967908765841E-2</v>
      </c>
      <c r="I25" s="71">
        <f t="shared" si="2"/>
        <v>1.0208840472455805</v>
      </c>
      <c r="J25" s="71">
        <f t="shared" si="2"/>
        <v>0.12649893492350472</v>
      </c>
      <c r="K25" s="71">
        <f t="shared" si="2"/>
        <v>1.3133080077434176</v>
      </c>
      <c r="L25" s="71">
        <f t="shared" si="2"/>
        <v>1.5903089901350338</v>
      </c>
      <c r="M25" s="71">
        <f t="shared" si="2"/>
        <v>5.9803732539389212E-2</v>
      </c>
      <c r="N25" s="71">
        <f t="shared" si="2"/>
        <v>0.27023289414785878</v>
      </c>
      <c r="O25" s="71">
        <f t="shared" si="2"/>
        <v>0.19105292177799205</v>
      </c>
      <c r="P25" s="71">
        <f t="shared" si="2"/>
        <v>0.11738768117699758</v>
      </c>
      <c r="Q25" s="71">
        <f t="shared" si="2"/>
        <v>0.13811229839647773</v>
      </c>
      <c r="R25" s="71">
        <f t="shared" si="2"/>
        <v>6.6332695081018304E-3</v>
      </c>
      <c r="S25" s="71">
        <f t="shared" si="2"/>
        <v>3.0029896019325621E-2</v>
      </c>
      <c r="T25" s="71">
        <f t="shared" si="2"/>
        <v>1.5792706288896292E-2</v>
      </c>
      <c r="U25" s="71">
        <f t="shared" si="2"/>
        <v>4.4034381520038123E-3</v>
      </c>
      <c r="V25" s="71">
        <f t="shared" si="2"/>
        <v>4.4587234554898728E-3</v>
      </c>
      <c r="W25" s="71">
        <f t="shared" si="2"/>
        <v>4.4194369107217277E-3</v>
      </c>
      <c r="X25" s="71">
        <f t="shared" si="2"/>
        <v>2.9922192766906868</v>
      </c>
      <c r="Y25" s="71">
        <f t="shared" si="2"/>
        <v>6.6728584285823442E-2</v>
      </c>
      <c r="Z25" s="71">
        <f t="shared" si="2"/>
        <v>0.10429365693679538</v>
      </c>
      <c r="AA25" s="71">
        <f t="shared" si="2"/>
        <v>9.2731898389483647E-2</v>
      </c>
      <c r="AB25" s="71">
        <f t="shared" si="2"/>
        <v>4.7348038723207975E-2</v>
      </c>
    </row>
    <row r="27" spans="1:28">
      <c r="A27" s="60" t="s">
        <v>336</v>
      </c>
    </row>
    <row r="28" spans="1:28">
      <c r="A28" s="40" t="s">
        <v>353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Field and method blanks</vt:lpstr>
    </vt:vector>
  </TitlesOfParts>
  <Company>NILU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Karine Halse</dc:creator>
  <cp:lastModifiedBy>Knut Breivik</cp:lastModifiedBy>
  <dcterms:created xsi:type="dcterms:W3CDTF">2010-12-15T10:22:42Z</dcterms:created>
  <dcterms:modified xsi:type="dcterms:W3CDTF">2011-01-07T08:26:22Z</dcterms:modified>
</cp:coreProperties>
</file>